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by014\Desktop\"/>
    </mc:Choice>
  </mc:AlternateContent>
  <bookViews>
    <workbookView xWindow="0" yWindow="0" windowWidth="28800" windowHeight="11700" activeTab="2"/>
  </bookViews>
  <sheets>
    <sheet name="Medicare" sheetId="1" r:id="rId1"/>
    <sheet name="Medicaid_All 2008-10" sheetId="2" r:id="rId2"/>
    <sheet name="Medicaid by Elig group 2010" sheetId="3" r:id="rId3"/>
  </sheets>
  <definedNames>
    <definedName name="_xlnm.Print_Titles" localSheetId="0">Medicare!$1:$1</definedName>
  </definedNames>
  <calcPr calcId="162913" concurrentCalc="0"/>
</workbook>
</file>

<file path=xl/calcChain.xml><?xml version="1.0" encoding="utf-8"?>
<calcChain xmlns="http://schemas.openxmlformats.org/spreadsheetml/2006/main">
  <c r="J22" i="3" l="1"/>
  <c r="I22" i="3"/>
  <c r="H22" i="3"/>
  <c r="D22" i="3"/>
  <c r="C22" i="3"/>
  <c r="E22" i="3"/>
  <c r="H21" i="3"/>
  <c r="E21" i="3"/>
  <c r="H20" i="3"/>
  <c r="E20" i="3"/>
  <c r="H19" i="3"/>
  <c r="E19" i="3"/>
  <c r="J18" i="3"/>
  <c r="I18" i="3"/>
  <c r="H18" i="3"/>
  <c r="E18" i="3"/>
  <c r="D18" i="3"/>
  <c r="C18" i="3"/>
  <c r="H17" i="3"/>
  <c r="E17" i="3"/>
  <c r="H16" i="3"/>
  <c r="E16" i="3"/>
  <c r="H15" i="3"/>
  <c r="E15" i="3"/>
  <c r="J14" i="3"/>
  <c r="I14" i="3"/>
  <c r="H14" i="3"/>
  <c r="E14" i="3"/>
  <c r="D14" i="3"/>
  <c r="C14" i="3"/>
  <c r="H13" i="3"/>
  <c r="E13" i="3"/>
  <c r="H12" i="3"/>
  <c r="E12" i="3"/>
  <c r="H11" i="3"/>
  <c r="E11" i="3"/>
  <c r="J10" i="3"/>
  <c r="I10" i="3"/>
  <c r="H10" i="3"/>
  <c r="E10" i="3"/>
  <c r="D10" i="3"/>
  <c r="C10" i="3"/>
  <c r="H9" i="3"/>
  <c r="E9" i="3"/>
  <c r="H8" i="3"/>
  <c r="E8" i="3"/>
  <c r="H7" i="3"/>
  <c r="E7" i="3"/>
  <c r="J6" i="3"/>
  <c r="I6" i="3"/>
  <c r="H6" i="3"/>
  <c r="E6" i="3"/>
  <c r="D6" i="3"/>
  <c r="C6" i="3"/>
  <c r="H5" i="3"/>
  <c r="E5" i="3"/>
  <c r="H4" i="3"/>
  <c r="E4" i="3"/>
  <c r="H3" i="3"/>
  <c r="E3" i="3"/>
  <c r="J11" i="1"/>
  <c r="J12" i="1"/>
  <c r="J8" i="1"/>
  <c r="J24" i="1"/>
  <c r="J21" i="1"/>
  <c r="J37" i="1"/>
  <c r="J38" i="1"/>
  <c r="J34" i="1"/>
  <c r="J25" i="1"/>
  <c r="J6" i="2"/>
  <c r="J20" i="2"/>
  <c r="J13" i="2"/>
  <c r="H46" i="1"/>
  <c r="H44" i="1"/>
  <c r="E46" i="1"/>
  <c r="E44" i="1"/>
  <c r="I6" i="2"/>
  <c r="H6" i="2"/>
  <c r="D6" i="2"/>
  <c r="C6" i="2"/>
  <c r="H5" i="2"/>
  <c r="E5" i="2"/>
  <c r="H4" i="2"/>
  <c r="E4" i="2"/>
  <c r="H3" i="2"/>
  <c r="E3" i="2"/>
  <c r="I13" i="2"/>
  <c r="H13" i="2"/>
  <c r="D13" i="2"/>
  <c r="C13" i="2"/>
  <c r="H12" i="2"/>
  <c r="E12" i="2"/>
  <c r="H11" i="2"/>
  <c r="E11" i="2"/>
  <c r="H10" i="2"/>
  <c r="E10" i="2"/>
  <c r="H12" i="1"/>
  <c r="I11" i="1"/>
  <c r="H11" i="1"/>
  <c r="D11" i="1"/>
  <c r="C11" i="1"/>
  <c r="E11" i="1"/>
  <c r="H10" i="1"/>
  <c r="E10" i="1"/>
  <c r="H9" i="1"/>
  <c r="E9" i="1"/>
  <c r="I8" i="1"/>
  <c r="H8" i="1"/>
  <c r="D8" i="1"/>
  <c r="C8" i="1"/>
  <c r="C12" i="1"/>
  <c r="H7" i="1"/>
  <c r="E7" i="1"/>
  <c r="H6" i="1"/>
  <c r="E6" i="1"/>
  <c r="H5" i="1"/>
  <c r="E5" i="1"/>
  <c r="H4" i="1"/>
  <c r="E4" i="1"/>
  <c r="H3" i="1"/>
  <c r="E3" i="1"/>
  <c r="H25" i="1"/>
  <c r="I24" i="1"/>
  <c r="H24" i="1"/>
  <c r="D24" i="1"/>
  <c r="D25" i="1"/>
  <c r="C24" i="1"/>
  <c r="H23" i="1"/>
  <c r="E23" i="1"/>
  <c r="H22" i="1"/>
  <c r="E22" i="1"/>
  <c r="I21" i="1"/>
  <c r="H21" i="1"/>
  <c r="D21" i="1"/>
  <c r="C21" i="1"/>
  <c r="C25" i="1"/>
  <c r="E25" i="1"/>
  <c r="H20" i="1"/>
  <c r="E20" i="1"/>
  <c r="H19" i="1"/>
  <c r="E19" i="1"/>
  <c r="H18" i="1"/>
  <c r="E18" i="1"/>
  <c r="H17" i="1"/>
  <c r="E17" i="1"/>
  <c r="H16" i="1"/>
  <c r="E16" i="1"/>
  <c r="H38" i="1"/>
  <c r="I37" i="1"/>
  <c r="H37" i="1"/>
  <c r="D37" i="1"/>
  <c r="C37" i="1"/>
  <c r="H36" i="1"/>
  <c r="E36" i="1"/>
  <c r="H35" i="1"/>
  <c r="E35" i="1"/>
  <c r="I34" i="1"/>
  <c r="H34" i="1"/>
  <c r="D34" i="1"/>
  <c r="C34" i="1"/>
  <c r="H33" i="1"/>
  <c r="E33" i="1"/>
  <c r="H32" i="1"/>
  <c r="E32" i="1"/>
  <c r="H31" i="1"/>
  <c r="E31" i="1"/>
  <c r="H30" i="1"/>
  <c r="E30" i="1"/>
  <c r="H29" i="1"/>
  <c r="E29" i="1"/>
  <c r="H51" i="1"/>
  <c r="I50" i="1"/>
  <c r="H50" i="1"/>
  <c r="D50" i="1"/>
  <c r="C50" i="1"/>
  <c r="H49" i="1"/>
  <c r="E49" i="1"/>
  <c r="H48" i="1"/>
  <c r="E48" i="1"/>
  <c r="I47" i="1"/>
  <c r="H47" i="1"/>
  <c r="D47" i="1"/>
  <c r="C47" i="1"/>
  <c r="E47" i="1"/>
  <c r="H45" i="1"/>
  <c r="E45" i="1"/>
  <c r="H43" i="1"/>
  <c r="E43" i="1"/>
  <c r="H42" i="1"/>
  <c r="E42" i="1"/>
  <c r="I12" i="1"/>
  <c r="E21" i="1"/>
  <c r="I25" i="1"/>
  <c r="I38" i="1"/>
  <c r="E34" i="1"/>
  <c r="E13" i="2"/>
  <c r="E37" i="1"/>
  <c r="D38" i="1"/>
  <c r="C51" i="1"/>
  <c r="E51" i="1"/>
  <c r="D51" i="1"/>
  <c r="H18" i="2"/>
  <c r="H19" i="2"/>
  <c r="H20" i="2"/>
  <c r="H17" i="2"/>
  <c r="H64" i="1"/>
  <c r="H63" i="1"/>
  <c r="H62" i="1"/>
  <c r="H61" i="1"/>
  <c r="H60" i="1"/>
  <c r="H59" i="1"/>
  <c r="H58" i="1"/>
  <c r="H57" i="1"/>
  <c r="H56" i="1"/>
  <c r="H55" i="1"/>
  <c r="I20" i="2"/>
  <c r="D20" i="2"/>
  <c r="C20" i="2"/>
  <c r="E20" i="2"/>
  <c r="E19" i="2"/>
  <c r="E18" i="2"/>
  <c r="E17" i="2"/>
  <c r="I63" i="1"/>
  <c r="I64" i="1"/>
  <c r="D63" i="1"/>
  <c r="C63" i="1"/>
  <c r="C64" i="1"/>
  <c r="I60" i="1"/>
  <c r="D60" i="1"/>
  <c r="E60" i="1"/>
  <c r="C60" i="1"/>
  <c r="E62" i="1"/>
  <c r="E61" i="1"/>
  <c r="E55" i="1"/>
  <c r="E57" i="1"/>
  <c r="E58" i="1"/>
  <c r="E59" i="1"/>
  <c r="E56" i="1"/>
  <c r="E63" i="1"/>
  <c r="E50" i="1"/>
  <c r="I51" i="1"/>
  <c r="C38" i="1"/>
  <c r="E38" i="1"/>
  <c r="E24" i="1"/>
  <c r="E8" i="1"/>
  <c r="D12" i="1"/>
  <c r="E12" i="1"/>
  <c r="E6" i="2"/>
  <c r="D64" i="1"/>
  <c r="E64" i="1"/>
</calcChain>
</file>

<file path=xl/sharedStrings.xml><?xml version="1.0" encoding="utf-8"?>
<sst xmlns="http://schemas.openxmlformats.org/spreadsheetml/2006/main" count="183" uniqueCount="37">
  <si>
    <t># Claims Suppressed</t>
  </si>
  <si>
    <t>Total Claims</t>
  </si>
  <si>
    <t>% Claims Suppressed</t>
  </si>
  <si>
    <t># Suppressed Claims</t>
  </si>
  <si>
    <t>HHA</t>
  </si>
  <si>
    <t>Hospice</t>
  </si>
  <si>
    <t>Inpatient</t>
  </si>
  <si>
    <t>Outpatient</t>
  </si>
  <si>
    <t>SNF</t>
  </si>
  <si>
    <t>Part A</t>
  </si>
  <si>
    <t>B-Carrier</t>
  </si>
  <si>
    <t>DME</t>
  </si>
  <si>
    <t>Part B</t>
  </si>
  <si>
    <t>Total</t>
  </si>
  <si>
    <t>Long-Term Care</t>
  </si>
  <si>
    <t>Other Services</t>
  </si>
  <si>
    <t>Medicare Payment (CLM_PMT_AMT) Suppressed Claims</t>
  </si>
  <si>
    <t>Total Medicare Payment (CLM_PMT_AMT)
in Claims</t>
  </si>
  <si>
    <t>Claim Type</t>
  </si>
  <si>
    <t>Total Medicaid Payment (MDCD_PYMT_AMT)
in Claims</t>
  </si>
  <si>
    <t xml:space="preserve">Medicaid Payment (MDCD_PYMT_AMT) Suppressed Claims </t>
  </si>
  <si>
    <t>Year</t>
  </si>
  <si>
    <t>Medicare</t>
  </si>
  <si>
    <r>
      <t xml:space="preserve"># Beneficiaries w/ Suppressed Claims </t>
    </r>
    <r>
      <rPr>
        <b/>
        <sz val="11"/>
        <color rgb="FFFF0000"/>
        <rFont val="Calibri"/>
        <family val="2"/>
      </rPr>
      <t>*</t>
    </r>
  </si>
  <si>
    <r>
      <t xml:space="preserve">% Beneficiaries w/ Suppressed Claims </t>
    </r>
    <r>
      <rPr>
        <b/>
        <sz val="11"/>
        <color rgb="FFFF0000"/>
        <rFont val="Calibri"/>
        <family val="2"/>
      </rPr>
      <t>*</t>
    </r>
  </si>
  <si>
    <t>Medicaid</t>
  </si>
  <si>
    <t>Total Beneficiaries in Claims</t>
  </si>
  <si>
    <r>
      <rPr>
        <b/>
        <sz val="12"/>
        <color rgb="FFFF0000"/>
        <rFont val="Calibri"/>
        <family val="2"/>
        <scheme val="minor"/>
      </rPr>
      <t>*</t>
    </r>
    <r>
      <rPr>
        <b/>
        <i/>
        <sz val="12"/>
        <color theme="1"/>
        <rFont val="Calibri"/>
        <family val="2"/>
        <scheme val="minor"/>
      </rPr>
      <t xml:space="preserve"> Only the claims that contain the substance abuse codes are removed; not the beneficiary and all claims associated with that beneficiary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</si>
  <si>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Only the claims that contain the substance abuse codes are removed; not the beneficiary and all claims associated with that beneficiary</t>
    </r>
  </si>
  <si>
    <t>Medicaid - 2010</t>
  </si>
  <si>
    <t>Eligibility</t>
  </si>
  <si>
    <t>All</t>
  </si>
  <si>
    <t>Aged</t>
  </si>
  <si>
    <t xml:space="preserve">
Disabled/Blind</t>
  </si>
  <si>
    <t>Child</t>
  </si>
  <si>
    <t>Adult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</si>
  <si>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Only the claims that contain the substance abuse codes are removed; not the beneficiary and all claims associated with that beneficiary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</si>
</sst>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/>
    <xf numFmtId="0" fontId="4" fillId="0" borderId="1" xfId="0" applyFont="1" applyBorder="1" applyAlignment="1">
      <alignment vertical="center"/>
    </xf>
    <xf numFmtId="10" fontId="0" fillId="0" borderId="1" xfId="0" applyNumberFormat="1" applyBorder="1"/>
    <xf numFmtId="0" fontId="3" fillId="0" borderId="1" xfId="0" applyFont="1" applyBorder="1" applyAlignment="1">
      <alignment vertical="center"/>
    </xf>
    <xf numFmtId="10" fontId="1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3" fontId="1" fillId="0" borderId="8" xfId="0" applyNumberFormat="1" applyFont="1" applyBorder="1"/>
    <xf numFmtId="10" fontId="1" fillId="0" borderId="8" xfId="0" applyNumberFormat="1" applyFont="1" applyBorder="1"/>
    <xf numFmtId="0" fontId="4" fillId="0" borderId="11" xfId="0" applyFont="1" applyBorder="1" applyAlignment="1">
      <alignment vertical="center"/>
    </xf>
    <xf numFmtId="3" fontId="0" fillId="0" borderId="11" xfId="0" applyNumberFormat="1" applyBorder="1"/>
    <xf numFmtId="10" fontId="0" fillId="0" borderId="11" xfId="0" applyNumberFormat="1" applyBorder="1"/>
    <xf numFmtId="3" fontId="0" fillId="0" borderId="0" xfId="0" applyNumberFormat="1"/>
    <xf numFmtId="3" fontId="1" fillId="0" borderId="1" xfId="0" applyNumberFormat="1" applyFont="1" applyFill="1" applyBorder="1"/>
    <xf numFmtId="0" fontId="3" fillId="0" borderId="7" xfId="0" applyFont="1" applyBorder="1" applyAlignment="1">
      <alignment vertical="center"/>
    </xf>
    <xf numFmtId="3" fontId="1" fillId="0" borderId="7" xfId="0" applyNumberFormat="1" applyFont="1" applyBorder="1"/>
    <xf numFmtId="10" fontId="1" fillId="0" borderId="7" xfId="0" applyNumberFormat="1" applyFont="1" applyBorder="1"/>
    <xf numFmtId="0" fontId="9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/>
    <xf numFmtId="10" fontId="1" fillId="0" borderId="2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22860</xdr:rowOff>
    </xdr:from>
    <xdr:to>
      <xdr:col>6</xdr:col>
      <xdr:colOff>38100</xdr:colOff>
      <xdr:row>32</xdr:row>
      <xdr:rowOff>175260</xdr:rowOff>
    </xdr:to>
    <xdr:sp macro="" textlink="">
      <xdr:nvSpPr>
        <xdr:cNvPr id="2" name="TextBox 1"/>
        <xdr:cNvSpPr txBox="1"/>
      </xdr:nvSpPr>
      <xdr:spPr>
        <a:xfrm>
          <a:off x="38100" y="5518785"/>
          <a:ext cx="505777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"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 Uniform Eligibility Code - For Month of Service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(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EL_MAX_ELGBLTY_CD_MO)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 from each claim was used to determine eligibility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grougs.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Aged: 11, 21, 31, 41, 51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Blind/Disabled: 12, 22, 32, 42, 52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Child: 14, 16, 24, 34, 44, 48, 54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Adult: 15, 17, 25, 35, 45, 55, 3A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75" zoomScaleNormal="75" workbookViewId="0">
      <pane xSplit="2" ySplit="2" topLeftCell="C44" activePane="bottomRight" state="frozen"/>
      <selection pane="topRight" activeCell="C1" sqref="C1"/>
      <selection pane="bottomLeft" activeCell="A3" sqref="A3"/>
      <selection pane="bottomRight" activeCell="A66" sqref="A66:J66"/>
    </sheetView>
  </sheetViews>
  <sheetFormatPr defaultRowHeight="15" x14ac:dyDescent="0.25"/>
  <cols>
    <col min="1" max="1" width="6" style="4" customWidth="1"/>
    <col min="2" max="2" width="10.140625" customWidth="1"/>
    <col min="3" max="3" width="11.28515625" customWidth="1"/>
    <col min="4" max="4" width="14" customWidth="1"/>
    <col min="5" max="5" width="11.140625" style="3" customWidth="1"/>
    <col min="6" max="6" width="13.5703125" bestFit="1" customWidth="1"/>
    <col min="7" max="7" width="13.5703125" style="4" customWidth="1"/>
    <col min="8" max="8" width="13.28515625" style="4" customWidth="1"/>
    <col min="9" max="9" width="17" customWidth="1"/>
    <col min="10" max="10" width="21.5703125" style="4" customWidth="1"/>
  </cols>
  <sheetData>
    <row r="1" spans="1:10" s="4" customFormat="1" ht="19.149999999999999" customHeight="1" x14ac:dyDescent="0.25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75" x14ac:dyDescent="0.25">
      <c r="A2" s="1" t="s">
        <v>21</v>
      </c>
      <c r="B2" s="1" t="s">
        <v>18</v>
      </c>
      <c r="C2" s="1" t="s">
        <v>0</v>
      </c>
      <c r="D2" s="1" t="s">
        <v>1</v>
      </c>
      <c r="E2" s="2" t="s">
        <v>2</v>
      </c>
      <c r="F2" s="1" t="s">
        <v>23</v>
      </c>
      <c r="G2" s="1" t="s">
        <v>26</v>
      </c>
      <c r="H2" s="2" t="s">
        <v>24</v>
      </c>
      <c r="I2" s="1" t="s">
        <v>16</v>
      </c>
      <c r="J2" s="1" t="s">
        <v>17</v>
      </c>
    </row>
    <row r="3" spans="1:10" s="4" customFormat="1" x14ac:dyDescent="0.25">
      <c r="A3" s="40">
        <v>2009</v>
      </c>
      <c r="B3" s="5" t="s">
        <v>4</v>
      </c>
      <c r="C3" s="9">
        <v>28745</v>
      </c>
      <c r="D3" s="9">
        <v>6653310</v>
      </c>
      <c r="E3" s="6">
        <f>C3/D3</f>
        <v>4.3204059332873409E-3</v>
      </c>
      <c r="F3" s="9">
        <v>21004</v>
      </c>
      <c r="G3" s="9">
        <v>3307963</v>
      </c>
      <c r="H3" s="6">
        <f>F3/G3</f>
        <v>6.3495268840673249E-3</v>
      </c>
      <c r="I3" s="9">
        <v>65690601</v>
      </c>
      <c r="J3" s="9">
        <v>18952563509</v>
      </c>
    </row>
    <row r="4" spans="1:10" s="4" customFormat="1" x14ac:dyDescent="0.25">
      <c r="A4" s="37"/>
      <c r="B4" s="5" t="s">
        <v>5</v>
      </c>
      <c r="C4" s="9">
        <v>2468</v>
      </c>
      <c r="D4" s="9">
        <v>3865436</v>
      </c>
      <c r="E4" s="6">
        <f>C4/D4</f>
        <v>6.3847907454682993E-4</v>
      </c>
      <c r="F4" s="9">
        <v>805</v>
      </c>
      <c r="G4" s="9">
        <v>1094906</v>
      </c>
      <c r="H4" s="6">
        <f>F4/G4</f>
        <v>7.3522293237958327E-4</v>
      </c>
      <c r="I4" s="9">
        <v>7912959</v>
      </c>
      <c r="J4" s="9">
        <v>12100791982</v>
      </c>
    </row>
    <row r="5" spans="1:10" s="4" customFormat="1" x14ac:dyDescent="0.25">
      <c r="A5" s="37"/>
      <c r="B5" s="5" t="s">
        <v>6</v>
      </c>
      <c r="C5" s="9">
        <v>545480</v>
      </c>
      <c r="D5" s="9">
        <v>12424459</v>
      </c>
      <c r="E5" s="6">
        <f t="shared" ref="E5:E12" si="0">C5/D5</f>
        <v>4.3903722488037505E-2</v>
      </c>
      <c r="F5" s="9">
        <v>368997</v>
      </c>
      <c r="G5" s="9">
        <v>7099385</v>
      </c>
      <c r="H5" s="6">
        <f t="shared" ref="H5:H12" si="1">F5/G5</f>
        <v>5.197591058943838E-2</v>
      </c>
      <c r="I5" s="9">
        <v>4236621766</v>
      </c>
      <c r="J5" s="9">
        <v>123048272206</v>
      </c>
    </row>
    <row r="6" spans="1:10" s="4" customFormat="1" x14ac:dyDescent="0.25">
      <c r="A6" s="37"/>
      <c r="B6" s="5" t="s">
        <v>7</v>
      </c>
      <c r="C6" s="9">
        <v>732247</v>
      </c>
      <c r="D6" s="9">
        <v>144953427</v>
      </c>
      <c r="E6" s="6">
        <f t="shared" si="0"/>
        <v>5.0516018500204206E-3</v>
      </c>
      <c r="F6" s="9">
        <v>319759</v>
      </c>
      <c r="G6" s="9">
        <v>23981118</v>
      </c>
      <c r="H6" s="6">
        <f t="shared" si="1"/>
        <v>1.3333782019670642E-2</v>
      </c>
      <c r="I6" s="9">
        <v>260468478</v>
      </c>
      <c r="J6" s="9">
        <v>44531888226</v>
      </c>
    </row>
    <row r="7" spans="1:10" s="4" customFormat="1" x14ac:dyDescent="0.25">
      <c r="A7" s="37"/>
      <c r="B7" s="5" t="s">
        <v>8</v>
      </c>
      <c r="C7" s="9">
        <v>49725</v>
      </c>
      <c r="D7" s="9">
        <v>5548482</v>
      </c>
      <c r="E7" s="6">
        <f t="shared" si="0"/>
        <v>8.9619106631327276E-3</v>
      </c>
      <c r="F7" s="9">
        <v>22420</v>
      </c>
      <c r="G7" s="9">
        <v>1899349</v>
      </c>
      <c r="H7" s="6">
        <f t="shared" si="1"/>
        <v>1.1804044438383888E-2</v>
      </c>
      <c r="I7" s="9">
        <v>231739655</v>
      </c>
      <c r="J7" s="9">
        <v>25610036315</v>
      </c>
    </row>
    <row r="8" spans="1:10" s="4" customFormat="1" x14ac:dyDescent="0.25">
      <c r="A8" s="37"/>
      <c r="B8" s="7" t="s">
        <v>9</v>
      </c>
      <c r="C8" s="10">
        <f>SUM(C3:C7)</f>
        <v>1358665</v>
      </c>
      <c r="D8" s="10">
        <f>SUM(D3:D7)</f>
        <v>173445114</v>
      </c>
      <c r="E8" s="8">
        <f t="shared" si="0"/>
        <v>7.8334002536387393E-3</v>
      </c>
      <c r="F8" s="10">
        <v>607725</v>
      </c>
      <c r="G8" s="10">
        <v>25575043</v>
      </c>
      <c r="H8" s="8">
        <f t="shared" si="1"/>
        <v>2.3762423390646891E-2</v>
      </c>
      <c r="I8" s="10">
        <f>SUM(I3:I7)</f>
        <v>4802433459</v>
      </c>
      <c r="J8" s="10">
        <f>SUM(J3:J7)</f>
        <v>224243552238</v>
      </c>
    </row>
    <row r="9" spans="1:10" s="4" customFormat="1" x14ac:dyDescent="0.25">
      <c r="A9" s="37"/>
      <c r="B9" s="5" t="s">
        <v>10</v>
      </c>
      <c r="C9" s="9">
        <v>2502679</v>
      </c>
      <c r="D9" s="9">
        <v>847302134</v>
      </c>
      <c r="E9" s="6">
        <f t="shared" si="0"/>
        <v>2.9537031710107791E-3</v>
      </c>
      <c r="F9" s="9">
        <v>629954</v>
      </c>
      <c r="G9" s="9">
        <v>33653624</v>
      </c>
      <c r="H9" s="6">
        <f t="shared" si="1"/>
        <v>1.8718756708044279E-2</v>
      </c>
      <c r="I9" s="9">
        <v>247807189</v>
      </c>
      <c r="J9" s="9">
        <v>82081825347</v>
      </c>
    </row>
    <row r="10" spans="1:10" s="4" customFormat="1" x14ac:dyDescent="0.25">
      <c r="A10" s="37"/>
      <c r="B10" s="5" t="s">
        <v>11</v>
      </c>
      <c r="C10" s="9">
        <v>6127</v>
      </c>
      <c r="D10" s="9">
        <v>70881727</v>
      </c>
      <c r="E10" s="6">
        <f t="shared" si="0"/>
        <v>8.6439767473498494E-5</v>
      </c>
      <c r="F10" s="9">
        <v>1539</v>
      </c>
      <c r="G10" s="9">
        <v>10736536</v>
      </c>
      <c r="H10" s="6">
        <f t="shared" si="1"/>
        <v>1.4334232195561025E-4</v>
      </c>
      <c r="I10" s="9">
        <v>1746967</v>
      </c>
      <c r="J10" s="9">
        <v>9586521051</v>
      </c>
    </row>
    <row r="11" spans="1:10" s="4" customFormat="1" x14ac:dyDescent="0.25">
      <c r="A11" s="37"/>
      <c r="B11" s="7" t="s">
        <v>12</v>
      </c>
      <c r="C11" s="10">
        <f>SUM(C9:C10)</f>
        <v>2508806</v>
      </c>
      <c r="D11" s="10">
        <f>SUM(D9:D10)</f>
        <v>918183861</v>
      </c>
      <c r="E11" s="8">
        <f t="shared" si="0"/>
        <v>2.7323568912087422E-3</v>
      </c>
      <c r="F11" s="10">
        <v>630746</v>
      </c>
      <c r="G11" s="10">
        <v>33914187</v>
      </c>
      <c r="H11" s="8">
        <f t="shared" si="1"/>
        <v>1.8598293392673691E-2</v>
      </c>
      <c r="I11" s="10">
        <f>SUM(I9:I10)</f>
        <v>249554156</v>
      </c>
      <c r="J11" s="10">
        <f>SUM(J9:J10)</f>
        <v>91668346398</v>
      </c>
    </row>
    <row r="12" spans="1:10" s="4" customFormat="1" ht="15.75" thickBot="1" x14ac:dyDescent="0.3">
      <c r="A12" s="38"/>
      <c r="B12" s="13" t="s">
        <v>13</v>
      </c>
      <c r="C12" s="14">
        <f>SUM(C11,C8)</f>
        <v>3867471</v>
      </c>
      <c r="D12" s="14">
        <f>SUM(D11,D8)</f>
        <v>1091628975</v>
      </c>
      <c r="E12" s="15">
        <f t="shared" si="0"/>
        <v>3.542843849486498E-3</v>
      </c>
      <c r="F12" s="14">
        <v>903759</v>
      </c>
      <c r="G12" s="14">
        <v>34612700</v>
      </c>
      <c r="H12" s="15">
        <f t="shared" si="1"/>
        <v>2.6110618356845899E-2</v>
      </c>
      <c r="I12" s="14">
        <f>SUM(I11,I8)</f>
        <v>5051987615</v>
      </c>
      <c r="J12" s="14">
        <f>SUM(J11,J8)</f>
        <v>315911898636</v>
      </c>
    </row>
    <row r="13" spans="1:10" s="4" customFormat="1" ht="15.75" thickTop="1" x14ac:dyDescent="0.25">
      <c r="A13" s="25"/>
      <c r="B13" s="21"/>
      <c r="C13" s="22"/>
      <c r="D13" s="22"/>
      <c r="E13" s="23"/>
      <c r="F13" s="22"/>
      <c r="G13" s="22"/>
      <c r="H13" s="23"/>
      <c r="I13" s="22"/>
      <c r="J13" s="22"/>
    </row>
    <row r="14" spans="1:10" s="4" customFormat="1" x14ac:dyDescent="0.25">
      <c r="A14" s="25"/>
      <c r="B14" s="21"/>
      <c r="C14" s="22"/>
      <c r="D14" s="22"/>
      <c r="E14" s="23"/>
      <c r="F14" s="22"/>
      <c r="G14" s="22"/>
      <c r="H14" s="23"/>
      <c r="I14" s="22"/>
      <c r="J14" s="22"/>
    </row>
    <row r="15" spans="1:10" s="4" customFormat="1" ht="75.75" thickBot="1" x14ac:dyDescent="0.3">
      <c r="A15" s="1" t="s">
        <v>21</v>
      </c>
      <c r="B15" s="1" t="s">
        <v>18</v>
      </c>
      <c r="C15" s="1" t="s">
        <v>0</v>
      </c>
      <c r="D15" s="1" t="s">
        <v>1</v>
      </c>
      <c r="E15" s="2" t="s">
        <v>2</v>
      </c>
      <c r="F15" s="1" t="s">
        <v>23</v>
      </c>
      <c r="G15" s="1" t="s">
        <v>26</v>
      </c>
      <c r="H15" s="2" t="s">
        <v>24</v>
      </c>
      <c r="I15" s="1" t="s">
        <v>16</v>
      </c>
      <c r="J15" s="1" t="s">
        <v>17</v>
      </c>
    </row>
    <row r="16" spans="1:10" s="4" customFormat="1" ht="15.75" thickTop="1" x14ac:dyDescent="0.25">
      <c r="A16" s="36">
        <v>2010</v>
      </c>
      <c r="B16" s="16" t="s">
        <v>4</v>
      </c>
      <c r="C16" s="17">
        <v>33825</v>
      </c>
      <c r="D16" s="17">
        <v>7011595</v>
      </c>
      <c r="E16" s="18">
        <f>C16/D16</f>
        <v>4.824151993947169E-3</v>
      </c>
      <c r="F16" s="17">
        <v>23888</v>
      </c>
      <c r="G16" s="17">
        <v>3465241</v>
      </c>
      <c r="H16" s="18">
        <f>F16/G16</f>
        <v>6.8936042255069701E-3</v>
      </c>
      <c r="I16" s="17">
        <v>76862734</v>
      </c>
      <c r="J16" s="17">
        <v>19599697855</v>
      </c>
    </row>
    <row r="17" spans="1:10" s="4" customFormat="1" x14ac:dyDescent="0.25">
      <c r="A17" s="37"/>
      <c r="B17" s="5" t="s">
        <v>5</v>
      </c>
      <c r="C17" s="9">
        <v>2842</v>
      </c>
      <c r="D17" s="9">
        <v>4063819</v>
      </c>
      <c r="E17" s="6">
        <f>C17/D17</f>
        <v>6.9934217050513327E-4</v>
      </c>
      <c r="F17" s="9">
        <v>985</v>
      </c>
      <c r="G17" s="9">
        <v>1164502</v>
      </c>
      <c r="H17" s="6">
        <f>F17/G17</f>
        <v>8.4585513807619052E-4</v>
      </c>
      <c r="I17" s="9">
        <v>9209496</v>
      </c>
      <c r="J17" s="9">
        <v>12967093973</v>
      </c>
    </row>
    <row r="18" spans="1:10" s="4" customFormat="1" x14ac:dyDescent="0.25">
      <c r="A18" s="37"/>
      <c r="B18" s="5" t="s">
        <v>6</v>
      </c>
      <c r="C18" s="9">
        <v>571758</v>
      </c>
      <c r="D18" s="9">
        <v>12463978</v>
      </c>
      <c r="E18" s="6">
        <f t="shared" ref="E18:E25" si="2">C18/D18</f>
        <v>4.5872834499547419E-2</v>
      </c>
      <c r="F18" s="9">
        <v>385160</v>
      </c>
      <c r="G18" s="9">
        <v>7138039</v>
      </c>
      <c r="H18" s="6">
        <f t="shared" ref="H18:H25" si="3">F18/G18</f>
        <v>5.3958797367176056E-2</v>
      </c>
      <c r="I18" s="9">
        <v>4507762999</v>
      </c>
      <c r="J18" s="9">
        <v>124946369575</v>
      </c>
    </row>
    <row r="19" spans="1:10" s="4" customFormat="1" x14ac:dyDescent="0.25">
      <c r="A19" s="37"/>
      <c r="B19" s="5" t="s">
        <v>7</v>
      </c>
      <c r="C19" s="9">
        <v>823173</v>
      </c>
      <c r="D19" s="9">
        <v>148999217</v>
      </c>
      <c r="E19" s="6">
        <f t="shared" si="2"/>
        <v>5.5246800390904068E-3</v>
      </c>
      <c r="F19" s="9">
        <v>354707</v>
      </c>
      <c r="G19" s="9">
        <v>24222037</v>
      </c>
      <c r="H19" s="6">
        <f t="shared" si="3"/>
        <v>1.4643978951894095E-2</v>
      </c>
      <c r="I19" s="9">
        <v>292768244</v>
      </c>
      <c r="J19" s="9">
        <v>47530954219</v>
      </c>
    </row>
    <row r="20" spans="1:10" s="4" customFormat="1" x14ac:dyDescent="0.25">
      <c r="A20" s="37"/>
      <c r="B20" s="5" t="s">
        <v>8</v>
      </c>
      <c r="C20" s="9">
        <v>52146</v>
      </c>
      <c r="D20" s="9">
        <v>5647906</v>
      </c>
      <c r="E20" s="6">
        <f t="shared" si="2"/>
        <v>9.2328023872918566E-3</v>
      </c>
      <c r="F20" s="9">
        <v>23735</v>
      </c>
      <c r="G20" s="9">
        <v>1942362</v>
      </c>
      <c r="H20" s="6">
        <f t="shared" si="3"/>
        <v>1.2219658333513527E-2</v>
      </c>
      <c r="I20" s="9">
        <v>256046174</v>
      </c>
      <c r="J20" s="9">
        <v>27299774521</v>
      </c>
    </row>
    <row r="21" spans="1:10" s="4" customFormat="1" x14ac:dyDescent="0.25">
      <c r="A21" s="37"/>
      <c r="B21" s="7" t="s">
        <v>9</v>
      </c>
      <c r="C21" s="10">
        <f>SUM(C16:C20)</f>
        <v>1483744</v>
      </c>
      <c r="D21" s="10">
        <f>SUM(D16:D20)</f>
        <v>178186515</v>
      </c>
      <c r="E21" s="8">
        <f t="shared" si="2"/>
        <v>8.3269151989419626E-3</v>
      </c>
      <c r="F21" s="10">
        <v>650775</v>
      </c>
      <c r="G21" s="10">
        <v>25848631</v>
      </c>
      <c r="H21" s="8">
        <f t="shared" si="3"/>
        <v>2.5176381681490213E-2</v>
      </c>
      <c r="I21" s="10">
        <f>SUM(I16:I20)</f>
        <v>5142649647</v>
      </c>
      <c r="J21" s="10">
        <f>SUM(J16:J20)</f>
        <v>232343890143</v>
      </c>
    </row>
    <row r="22" spans="1:10" s="4" customFormat="1" x14ac:dyDescent="0.25">
      <c r="A22" s="37"/>
      <c r="B22" s="5" t="s">
        <v>10</v>
      </c>
      <c r="C22" s="9">
        <v>3005619</v>
      </c>
      <c r="D22" s="9">
        <v>865466153</v>
      </c>
      <c r="E22" s="6">
        <f t="shared" si="2"/>
        <v>3.4728325187316712E-3</v>
      </c>
      <c r="F22" s="9">
        <v>701349</v>
      </c>
      <c r="G22" s="9">
        <v>34333631</v>
      </c>
      <c r="H22" s="6">
        <f t="shared" si="3"/>
        <v>2.0427463672572237E-2</v>
      </c>
      <c r="I22" s="9">
        <v>285085393</v>
      </c>
      <c r="J22" s="9">
        <v>85926566500</v>
      </c>
    </row>
    <row r="23" spans="1:10" s="4" customFormat="1" x14ac:dyDescent="0.25">
      <c r="A23" s="37"/>
      <c r="B23" s="5" t="s">
        <v>11</v>
      </c>
      <c r="C23" s="9">
        <v>6655</v>
      </c>
      <c r="D23" s="9">
        <v>72631872</v>
      </c>
      <c r="E23" s="6">
        <f t="shared" si="2"/>
        <v>9.1626441901428623E-5</v>
      </c>
      <c r="F23" s="9">
        <v>1671</v>
      </c>
      <c r="G23" s="9">
        <v>10845059</v>
      </c>
      <c r="H23" s="6">
        <f t="shared" si="3"/>
        <v>1.5407938306283072E-4</v>
      </c>
      <c r="I23" s="9">
        <v>1490316</v>
      </c>
      <c r="J23" s="9">
        <v>9826887309</v>
      </c>
    </row>
    <row r="24" spans="1:10" s="4" customFormat="1" x14ac:dyDescent="0.25">
      <c r="A24" s="37"/>
      <c r="B24" s="7" t="s">
        <v>12</v>
      </c>
      <c r="C24" s="10">
        <f>SUM(C22:C23)</f>
        <v>3012274</v>
      </c>
      <c r="D24" s="10">
        <f>SUM(D22:D23)</f>
        <v>938098025</v>
      </c>
      <c r="E24" s="8">
        <f t="shared" si="2"/>
        <v>3.211043963129546E-3</v>
      </c>
      <c r="F24" s="10">
        <v>702120</v>
      </c>
      <c r="G24" s="10">
        <v>34566500</v>
      </c>
      <c r="H24" s="8">
        <f t="shared" si="3"/>
        <v>2.0312151939016098E-2</v>
      </c>
      <c r="I24" s="10">
        <f>SUM(I22:I23)</f>
        <v>286575709</v>
      </c>
      <c r="J24" s="10">
        <f>SUM(J22:J23)</f>
        <v>95753453809</v>
      </c>
    </row>
    <row r="25" spans="1:10" s="4" customFormat="1" ht="15.75" thickBot="1" x14ac:dyDescent="0.3">
      <c r="A25" s="38"/>
      <c r="B25" s="13" t="s">
        <v>13</v>
      </c>
      <c r="C25" s="14">
        <f>SUM(C24,C21)</f>
        <v>4496018</v>
      </c>
      <c r="D25" s="14">
        <f>SUM(D24,D21)</f>
        <v>1116284540</v>
      </c>
      <c r="E25" s="15">
        <f t="shared" si="2"/>
        <v>4.0276630544395066E-3</v>
      </c>
      <c r="F25" s="14">
        <v>988908</v>
      </c>
      <c r="G25" s="14">
        <v>35224553</v>
      </c>
      <c r="H25" s="15">
        <f t="shared" si="3"/>
        <v>2.8074394584936251E-2</v>
      </c>
      <c r="I25" s="14">
        <f>SUM(I24,I21)</f>
        <v>5429225356</v>
      </c>
      <c r="J25" s="14">
        <f>SUM(J24,J21)</f>
        <v>328097343952</v>
      </c>
    </row>
    <row r="26" spans="1:10" s="4" customFormat="1" ht="15.75" thickTop="1" x14ac:dyDescent="0.25">
      <c r="A26" s="25"/>
      <c r="B26" s="21"/>
      <c r="C26" s="22"/>
      <c r="D26" s="22"/>
      <c r="E26" s="23"/>
      <c r="F26" s="22"/>
      <c r="G26" s="22"/>
      <c r="H26" s="23"/>
      <c r="I26" s="22"/>
      <c r="J26" s="22"/>
    </row>
    <row r="27" spans="1:10" s="4" customFormat="1" x14ac:dyDescent="0.25">
      <c r="A27" s="25"/>
      <c r="B27" s="21"/>
      <c r="C27" s="22"/>
      <c r="D27" s="22"/>
      <c r="E27" s="23"/>
      <c r="F27" s="22"/>
      <c r="G27" s="22"/>
      <c r="H27" s="23"/>
      <c r="I27" s="22"/>
      <c r="J27" s="22"/>
    </row>
    <row r="28" spans="1:10" s="4" customFormat="1" ht="75.75" thickBot="1" x14ac:dyDescent="0.3">
      <c r="A28" s="1" t="s">
        <v>21</v>
      </c>
      <c r="B28" s="1" t="s">
        <v>18</v>
      </c>
      <c r="C28" s="1" t="s">
        <v>0</v>
      </c>
      <c r="D28" s="1" t="s">
        <v>1</v>
      </c>
      <c r="E28" s="2" t="s">
        <v>2</v>
      </c>
      <c r="F28" s="1" t="s">
        <v>23</v>
      </c>
      <c r="G28" s="1" t="s">
        <v>26</v>
      </c>
      <c r="H28" s="2" t="s">
        <v>24</v>
      </c>
      <c r="I28" s="1" t="s">
        <v>16</v>
      </c>
      <c r="J28" s="1" t="s">
        <v>17</v>
      </c>
    </row>
    <row r="29" spans="1:10" ht="15.75" thickTop="1" x14ac:dyDescent="0.25">
      <c r="A29" s="36">
        <v>2011</v>
      </c>
      <c r="B29" s="16" t="s">
        <v>4</v>
      </c>
      <c r="C29" s="17">
        <v>38431</v>
      </c>
      <c r="D29" s="17">
        <v>7070302</v>
      </c>
      <c r="E29" s="18">
        <f>C29/D29</f>
        <v>5.435552823627619E-3</v>
      </c>
      <c r="F29" s="17">
        <v>26530</v>
      </c>
      <c r="G29" s="17">
        <v>3490287</v>
      </c>
      <c r="H29" s="18">
        <f>F29/G29</f>
        <v>7.6010941220593037E-3</v>
      </c>
      <c r="I29" s="17">
        <v>81090763</v>
      </c>
      <c r="J29" s="17">
        <v>18681347524</v>
      </c>
    </row>
    <row r="30" spans="1:10" x14ac:dyDescent="0.25">
      <c r="A30" s="37"/>
      <c r="B30" s="5" t="s">
        <v>5</v>
      </c>
      <c r="C30" s="9">
        <v>3195</v>
      </c>
      <c r="D30" s="9">
        <v>4233661</v>
      </c>
      <c r="E30" s="6">
        <f>C30/D30</f>
        <v>7.5466599711219203E-4</v>
      </c>
      <c r="F30" s="9">
        <v>1192</v>
      </c>
      <c r="G30" s="9">
        <v>1224803</v>
      </c>
      <c r="H30" s="6">
        <f>F30/G30</f>
        <v>9.7321773379065862E-4</v>
      </c>
      <c r="I30" s="9">
        <v>10606329</v>
      </c>
      <c r="J30" s="9">
        <v>13853577866</v>
      </c>
    </row>
    <row r="31" spans="1:10" x14ac:dyDescent="0.25">
      <c r="A31" s="37"/>
      <c r="B31" s="5" t="s">
        <v>6</v>
      </c>
      <c r="C31" s="9">
        <v>746443</v>
      </c>
      <c r="D31" s="9">
        <v>12405579</v>
      </c>
      <c r="E31" s="6">
        <f t="shared" ref="E31:E38" si="4">C31/D31</f>
        <v>6.016994450641925E-2</v>
      </c>
      <c r="F31" s="9">
        <v>488086</v>
      </c>
      <c r="G31" s="9">
        <v>7113614</v>
      </c>
      <c r="H31" s="6">
        <f t="shared" ref="H31:H38" si="5">F31/G31</f>
        <v>6.8612944137817988E-2</v>
      </c>
      <c r="I31" s="9">
        <v>6883458203</v>
      </c>
      <c r="J31" s="9">
        <v>125965144829</v>
      </c>
    </row>
    <row r="32" spans="1:10" x14ac:dyDescent="0.25">
      <c r="A32" s="37"/>
      <c r="B32" s="5" t="s">
        <v>7</v>
      </c>
      <c r="C32" s="9">
        <v>937639</v>
      </c>
      <c r="D32" s="9">
        <v>153646747</v>
      </c>
      <c r="E32" s="6">
        <f t="shared" si="4"/>
        <v>6.1025633038622028E-3</v>
      </c>
      <c r="F32" s="9">
        <v>403206</v>
      </c>
      <c r="G32" s="9">
        <v>24702556</v>
      </c>
      <c r="H32" s="6">
        <f t="shared" si="5"/>
        <v>1.6322440479438646E-2</v>
      </c>
      <c r="I32" s="9">
        <v>360007405</v>
      </c>
      <c r="J32" s="9">
        <v>51213437585</v>
      </c>
    </row>
    <row r="33" spans="1:10" x14ac:dyDescent="0.25">
      <c r="A33" s="37"/>
      <c r="B33" s="5" t="s">
        <v>8</v>
      </c>
      <c r="C33" s="9">
        <v>56626</v>
      </c>
      <c r="D33" s="9">
        <v>5597110</v>
      </c>
      <c r="E33" s="6">
        <f t="shared" si="4"/>
        <v>1.011700681244428E-2</v>
      </c>
      <c r="F33" s="9">
        <v>26729</v>
      </c>
      <c r="G33" s="9">
        <v>1966240</v>
      </c>
      <c r="H33" s="6">
        <f t="shared" si="5"/>
        <v>1.3593966148588169E-2</v>
      </c>
      <c r="I33" s="9">
        <v>309855386</v>
      </c>
      <c r="J33" s="9">
        <v>30495565038</v>
      </c>
    </row>
    <row r="34" spans="1:10" x14ac:dyDescent="0.25">
      <c r="A34" s="37"/>
      <c r="B34" s="7" t="s">
        <v>9</v>
      </c>
      <c r="C34" s="10">
        <f>SUM(C29:C33)</f>
        <v>1782334</v>
      </c>
      <c r="D34" s="10">
        <f>SUM(D29:D33)</f>
        <v>182953399</v>
      </c>
      <c r="E34" s="8">
        <f t="shared" si="4"/>
        <v>9.7420108603721543E-3</v>
      </c>
      <c r="F34" s="10">
        <v>777814</v>
      </c>
      <c r="G34" s="10">
        <v>26345654</v>
      </c>
      <c r="H34" s="8">
        <f t="shared" si="5"/>
        <v>2.9523427279505E-2</v>
      </c>
      <c r="I34" s="10">
        <f>SUM(I29:I33)</f>
        <v>7645018086</v>
      </c>
      <c r="J34" s="10">
        <f>SUM(J29:J33)</f>
        <v>240209072842</v>
      </c>
    </row>
    <row r="35" spans="1:10" x14ac:dyDescent="0.25">
      <c r="A35" s="37"/>
      <c r="B35" s="5" t="s">
        <v>10</v>
      </c>
      <c r="C35" s="9">
        <v>3338844</v>
      </c>
      <c r="D35" s="9">
        <v>870911400</v>
      </c>
      <c r="E35" s="6">
        <f t="shared" si="4"/>
        <v>3.8337355556489444E-3</v>
      </c>
      <c r="F35" s="9">
        <v>756907</v>
      </c>
      <c r="G35" s="9">
        <v>34605793</v>
      </c>
      <c r="H35" s="6">
        <f t="shared" si="5"/>
        <v>2.1872262831832807E-2</v>
      </c>
      <c r="I35" s="9">
        <v>299700000</v>
      </c>
      <c r="J35" s="9">
        <v>88785948329</v>
      </c>
    </row>
    <row r="36" spans="1:10" x14ac:dyDescent="0.25">
      <c r="A36" s="37"/>
      <c r="B36" s="5" t="s">
        <v>11</v>
      </c>
      <c r="C36" s="9">
        <v>6500</v>
      </c>
      <c r="D36" s="9">
        <v>73100040</v>
      </c>
      <c r="E36" s="6">
        <f t="shared" si="4"/>
        <v>8.891923998947196E-5</v>
      </c>
      <c r="F36" s="9">
        <v>1597</v>
      </c>
      <c r="G36" s="9">
        <v>10861658</v>
      </c>
      <c r="H36" s="6">
        <f t="shared" si="5"/>
        <v>1.4703095973008908E-4</v>
      </c>
      <c r="I36" s="9">
        <v>1100189</v>
      </c>
      <c r="J36" s="9">
        <v>9623897285</v>
      </c>
    </row>
    <row r="37" spans="1:10" x14ac:dyDescent="0.25">
      <c r="A37" s="37"/>
      <c r="B37" s="7" t="s">
        <v>12</v>
      </c>
      <c r="C37" s="10">
        <f>SUM(C35:C36)</f>
        <v>3345344</v>
      </c>
      <c r="D37" s="10">
        <f>SUM(D35:D36)</f>
        <v>944011440</v>
      </c>
      <c r="E37" s="8">
        <f t="shared" si="4"/>
        <v>3.5437536646801653E-3</v>
      </c>
      <c r="F37" s="10">
        <v>757621</v>
      </c>
      <c r="G37" s="10">
        <v>34812721</v>
      </c>
      <c r="H37" s="8">
        <f t="shared" si="5"/>
        <v>2.1762763100304627E-2</v>
      </c>
      <c r="I37" s="10">
        <f>SUM(I35:I36)</f>
        <v>300800189</v>
      </c>
      <c r="J37" s="10">
        <f>SUM(J35:J36)</f>
        <v>98409845614</v>
      </c>
    </row>
    <row r="38" spans="1:10" x14ac:dyDescent="0.25">
      <c r="A38" s="39"/>
      <c r="B38" s="7" t="s">
        <v>13</v>
      </c>
      <c r="C38" s="10">
        <f>SUM(C37,C34)</f>
        <v>5127678</v>
      </c>
      <c r="D38" s="10">
        <f>SUM(D37,D34)</f>
        <v>1126964839</v>
      </c>
      <c r="E38" s="8">
        <f t="shared" si="4"/>
        <v>4.5499893364463698E-3</v>
      </c>
      <c r="F38" s="10">
        <v>1126198</v>
      </c>
      <c r="G38" s="10">
        <v>35505496</v>
      </c>
      <c r="H38" s="8">
        <f t="shared" si="5"/>
        <v>3.1718976690256633E-2</v>
      </c>
      <c r="I38" s="10">
        <f>SUM(I37,I34)</f>
        <v>7945818275</v>
      </c>
      <c r="J38" s="10">
        <f>SUM(J37,J34)</f>
        <v>338618918456</v>
      </c>
    </row>
    <row r="39" spans="1:10" s="4" customFormat="1" x14ac:dyDescent="0.25">
      <c r="A39" s="30"/>
      <c r="B39" s="27"/>
      <c r="C39" s="28"/>
      <c r="D39" s="28"/>
      <c r="E39" s="29"/>
      <c r="F39" s="28"/>
      <c r="G39" s="28"/>
      <c r="H39" s="29"/>
      <c r="I39" s="28"/>
      <c r="J39" s="28"/>
    </row>
    <row r="40" spans="1:10" s="4" customFormat="1" x14ac:dyDescent="0.25">
      <c r="A40" s="30"/>
      <c r="B40" s="27"/>
      <c r="C40" s="28"/>
      <c r="D40" s="28"/>
      <c r="E40" s="29"/>
      <c r="F40" s="28"/>
      <c r="G40" s="28"/>
      <c r="H40" s="29"/>
      <c r="I40" s="28"/>
      <c r="J40" s="28"/>
    </row>
    <row r="41" spans="1:10" s="4" customFormat="1" ht="75.75" thickBot="1" x14ac:dyDescent="0.3">
      <c r="A41" s="11" t="s">
        <v>21</v>
      </c>
      <c r="B41" s="11" t="s">
        <v>18</v>
      </c>
      <c r="C41" s="11" t="s">
        <v>0</v>
      </c>
      <c r="D41" s="11" t="s">
        <v>1</v>
      </c>
      <c r="E41" s="12" t="s">
        <v>2</v>
      </c>
      <c r="F41" s="11" t="s">
        <v>23</v>
      </c>
      <c r="G41" s="11" t="s">
        <v>26</v>
      </c>
      <c r="H41" s="12" t="s">
        <v>24</v>
      </c>
      <c r="I41" s="11" t="s">
        <v>16</v>
      </c>
      <c r="J41" s="11" t="s">
        <v>17</v>
      </c>
    </row>
    <row r="42" spans="1:10" ht="15.75" thickTop="1" x14ac:dyDescent="0.25">
      <c r="A42" s="36">
        <v>2012</v>
      </c>
      <c r="B42" s="16" t="s">
        <v>4</v>
      </c>
      <c r="C42" s="17">
        <v>41342</v>
      </c>
      <c r="D42" s="17">
        <v>6945592</v>
      </c>
      <c r="E42" s="18">
        <f>C42/D42</f>
        <v>5.9522644002123941E-3</v>
      </c>
      <c r="F42" s="17">
        <v>29746</v>
      </c>
      <c r="G42" s="17">
        <v>3482452</v>
      </c>
      <c r="H42" s="18">
        <f>F42/G42</f>
        <v>8.5416826994313202E-3</v>
      </c>
      <c r="I42" s="17">
        <v>93894061</v>
      </c>
      <c r="J42" s="17">
        <v>18260447426</v>
      </c>
    </row>
    <row r="43" spans="1:10" x14ac:dyDescent="0.25">
      <c r="A43" s="37"/>
      <c r="B43" s="5" t="s">
        <v>5</v>
      </c>
      <c r="C43" s="9">
        <v>3989</v>
      </c>
      <c r="D43" s="9">
        <v>4329699</v>
      </c>
      <c r="E43" s="6">
        <f>C43/D43</f>
        <v>9.2131115811976767E-4</v>
      </c>
      <c r="F43" s="9">
        <v>1517</v>
      </c>
      <c r="G43" s="9">
        <v>1279328</v>
      </c>
      <c r="H43" s="6">
        <f>F43/G43</f>
        <v>1.1857787838615273E-3</v>
      </c>
      <c r="I43" s="9">
        <v>13791666</v>
      </c>
      <c r="J43" s="9">
        <v>15136843927</v>
      </c>
    </row>
    <row r="44" spans="1:10" x14ac:dyDescent="0.25">
      <c r="A44" s="37"/>
      <c r="B44" s="5" t="s">
        <v>6</v>
      </c>
      <c r="C44" s="9">
        <v>776942</v>
      </c>
      <c r="D44" s="9">
        <v>12081988</v>
      </c>
      <c r="E44" s="6">
        <f>C44/D44</f>
        <v>6.4305807951472893E-2</v>
      </c>
      <c r="F44" s="9">
        <v>506869</v>
      </c>
      <c r="G44" s="9">
        <v>6989186</v>
      </c>
      <c r="H44" s="6">
        <f>F44/G44</f>
        <v>7.2521893107437688E-2</v>
      </c>
      <c r="I44" s="9">
        <v>7393045184</v>
      </c>
      <c r="J44" s="9">
        <v>125446665619</v>
      </c>
    </row>
    <row r="45" spans="1:10" x14ac:dyDescent="0.25">
      <c r="A45" s="37"/>
      <c r="B45" s="5" t="s">
        <v>7</v>
      </c>
      <c r="C45" s="9">
        <v>1042344</v>
      </c>
      <c r="D45" s="9">
        <v>158568407</v>
      </c>
      <c r="E45" s="6">
        <f t="shared" ref="E45:E51" si="6">C45/D45</f>
        <v>6.5734657976352128E-3</v>
      </c>
      <c r="F45" s="9">
        <v>446080</v>
      </c>
      <c r="G45" s="9">
        <v>25137172</v>
      </c>
      <c r="H45" s="6">
        <f t="shared" ref="H45:H51" si="7">F45/G45</f>
        <v>1.7745830756140748E-2</v>
      </c>
      <c r="I45" s="9">
        <v>419148520</v>
      </c>
      <c r="J45" s="9">
        <v>55076127611</v>
      </c>
    </row>
    <row r="46" spans="1:10" x14ac:dyDescent="0.25">
      <c r="A46" s="37"/>
      <c r="B46" s="5" t="s">
        <v>8</v>
      </c>
      <c r="C46" s="9">
        <v>58769</v>
      </c>
      <c r="D46" s="9">
        <v>5483990</v>
      </c>
      <c r="E46" s="6">
        <f t="shared" si="6"/>
        <v>1.0716467389619603E-2</v>
      </c>
      <c r="F46" s="9">
        <v>27924</v>
      </c>
      <c r="G46" s="9">
        <v>1942056</v>
      </c>
      <c r="H46" s="6">
        <f t="shared" si="7"/>
        <v>1.4378576106971169E-2</v>
      </c>
      <c r="I46" s="9">
        <v>305314779</v>
      </c>
      <c r="J46" s="9">
        <v>27752154456</v>
      </c>
    </row>
    <row r="47" spans="1:10" x14ac:dyDescent="0.25">
      <c r="A47" s="37"/>
      <c r="B47" s="7" t="s">
        <v>9</v>
      </c>
      <c r="C47" s="10">
        <f>SUM(C42:C46)</f>
        <v>1923386</v>
      </c>
      <c r="D47" s="10">
        <f>SUM(D42:D46)</f>
        <v>187409676</v>
      </c>
      <c r="E47" s="8">
        <f t="shared" si="6"/>
        <v>1.0263002642403587E-2</v>
      </c>
      <c r="F47" s="10">
        <v>828246</v>
      </c>
      <c r="G47" s="10">
        <v>26759812</v>
      </c>
      <c r="H47" s="8">
        <f t="shared" si="7"/>
        <v>3.0951114305287346E-2</v>
      </c>
      <c r="I47" s="10">
        <f>SUM(I42:I46)</f>
        <v>8225194210</v>
      </c>
      <c r="J47" s="10">
        <v>241672239039</v>
      </c>
    </row>
    <row r="48" spans="1:10" x14ac:dyDescent="0.25">
      <c r="A48" s="37"/>
      <c r="B48" s="5" t="s">
        <v>10</v>
      </c>
      <c r="C48" s="9">
        <v>3850091</v>
      </c>
      <c r="D48" s="9">
        <v>885205342</v>
      </c>
      <c r="E48" s="6">
        <f t="shared" si="6"/>
        <v>4.3493761473481938E-3</v>
      </c>
      <c r="F48" s="9">
        <v>852517</v>
      </c>
      <c r="G48" s="9">
        <v>35089444</v>
      </c>
      <c r="H48" s="6">
        <f t="shared" si="7"/>
        <v>2.4295540277013222E-2</v>
      </c>
      <c r="I48" s="9">
        <v>362618762</v>
      </c>
      <c r="J48" s="9">
        <v>90311061897</v>
      </c>
    </row>
    <row r="49" spans="1:10" x14ac:dyDescent="0.25">
      <c r="A49" s="37"/>
      <c r="B49" s="5" t="s">
        <v>11</v>
      </c>
      <c r="C49" s="9">
        <v>6664</v>
      </c>
      <c r="D49" s="9">
        <v>72991848</v>
      </c>
      <c r="E49" s="6">
        <f t="shared" si="6"/>
        <v>9.1297866578196507E-5</v>
      </c>
      <c r="F49" s="9">
        <v>1645</v>
      </c>
      <c r="G49" s="9">
        <v>10933658</v>
      </c>
      <c r="H49" s="6">
        <f t="shared" si="7"/>
        <v>1.5045284935746116E-4</v>
      </c>
      <c r="I49" s="9">
        <v>1347368</v>
      </c>
      <c r="J49" s="9">
        <v>9805761665</v>
      </c>
    </row>
    <row r="50" spans="1:10" x14ac:dyDescent="0.25">
      <c r="A50" s="37"/>
      <c r="B50" s="7" t="s">
        <v>12</v>
      </c>
      <c r="C50" s="10">
        <f>SUM(C48:C49)</f>
        <v>3856755</v>
      </c>
      <c r="D50" s="10">
        <f>SUM(D48:D49)</f>
        <v>958197190</v>
      </c>
      <c r="E50" s="8">
        <f t="shared" si="6"/>
        <v>4.0250118036768614E-3</v>
      </c>
      <c r="F50" s="10">
        <v>853190</v>
      </c>
      <c r="G50" s="10">
        <v>35286387</v>
      </c>
      <c r="H50" s="8">
        <f t="shared" si="7"/>
        <v>2.4179012716717074E-2</v>
      </c>
      <c r="I50" s="10">
        <f>SUM(I48:I49)</f>
        <v>363966130</v>
      </c>
      <c r="J50" s="10">
        <v>100116823562</v>
      </c>
    </row>
    <row r="51" spans="1:10" ht="15.75" thickBot="1" x14ac:dyDescent="0.3">
      <c r="A51" s="38"/>
      <c r="B51" s="13" t="s">
        <v>13</v>
      </c>
      <c r="C51" s="14">
        <f>SUM(C50,C47)</f>
        <v>5780141</v>
      </c>
      <c r="D51" s="14">
        <f>SUM(D50,D47)</f>
        <v>1145606866</v>
      </c>
      <c r="E51" s="15">
        <f t="shared" si="6"/>
        <v>5.0454839016301775E-3</v>
      </c>
      <c r="F51" s="14">
        <v>1236923</v>
      </c>
      <c r="G51" s="14">
        <v>36003285</v>
      </c>
      <c r="H51" s="15">
        <f t="shared" si="7"/>
        <v>3.4355837252072974E-2</v>
      </c>
      <c r="I51" s="14">
        <f>SUM(I50,I47)</f>
        <v>8589160340</v>
      </c>
      <c r="J51" s="14">
        <v>341789062601</v>
      </c>
    </row>
    <row r="52" spans="1:10" s="4" customFormat="1" ht="15.75" thickTop="1" x14ac:dyDescent="0.25">
      <c r="A52" s="25"/>
      <c r="B52" s="21"/>
      <c r="C52" s="22"/>
      <c r="D52" s="22"/>
      <c r="E52" s="23"/>
      <c r="F52" s="22"/>
      <c r="G52" s="22"/>
      <c r="H52" s="23"/>
      <c r="I52" s="22"/>
      <c r="J52" s="22"/>
    </row>
    <row r="53" spans="1:10" s="4" customFormat="1" x14ac:dyDescent="0.25">
      <c r="A53" s="26"/>
      <c r="B53" s="27"/>
      <c r="C53" s="28"/>
      <c r="D53" s="28"/>
      <c r="E53" s="29"/>
      <c r="F53" s="28"/>
      <c r="G53" s="28"/>
      <c r="H53" s="29"/>
      <c r="I53" s="28"/>
      <c r="J53" s="28"/>
    </row>
    <row r="54" spans="1:10" s="4" customFormat="1" ht="75.75" thickBot="1" x14ac:dyDescent="0.3">
      <c r="A54" s="1" t="s">
        <v>21</v>
      </c>
      <c r="B54" s="1" t="s">
        <v>18</v>
      </c>
      <c r="C54" s="1" t="s">
        <v>0</v>
      </c>
      <c r="D54" s="1" t="s">
        <v>1</v>
      </c>
      <c r="E54" s="2" t="s">
        <v>2</v>
      </c>
      <c r="F54" s="1" t="s">
        <v>23</v>
      </c>
      <c r="G54" s="1" t="s">
        <v>26</v>
      </c>
      <c r="H54" s="2" t="s">
        <v>24</v>
      </c>
      <c r="I54" s="1" t="s">
        <v>16</v>
      </c>
      <c r="J54" s="1" t="s">
        <v>17</v>
      </c>
    </row>
    <row r="55" spans="1:10" ht="15.75" thickTop="1" x14ac:dyDescent="0.25">
      <c r="A55" s="36">
        <v>2013</v>
      </c>
      <c r="B55" s="16" t="s">
        <v>4</v>
      </c>
      <c r="C55" s="17">
        <v>45668</v>
      </c>
      <c r="D55" s="17">
        <v>6905823</v>
      </c>
      <c r="E55" s="18">
        <f>C55/D55</f>
        <v>6.612969953038182E-3</v>
      </c>
      <c r="F55" s="17">
        <v>33153</v>
      </c>
      <c r="G55" s="17">
        <v>3520786</v>
      </c>
      <c r="H55" s="18">
        <f>F55/G55</f>
        <v>9.4163632779725899E-3</v>
      </c>
      <c r="I55" s="17">
        <v>104524486</v>
      </c>
      <c r="J55" s="17">
        <v>18178400969</v>
      </c>
    </row>
    <row r="56" spans="1:10" x14ac:dyDescent="0.25">
      <c r="A56" s="37"/>
      <c r="B56" s="5" t="s">
        <v>5</v>
      </c>
      <c r="C56" s="9">
        <v>5618</v>
      </c>
      <c r="D56" s="9">
        <v>4253743</v>
      </c>
      <c r="E56" s="6">
        <f>C56/D56</f>
        <v>1.320719187783559E-3</v>
      </c>
      <c r="F56" s="9">
        <v>2199</v>
      </c>
      <c r="G56" s="9">
        <v>1320481</v>
      </c>
      <c r="H56" s="6">
        <f>F56/G56</f>
        <v>1.6653022648565182E-3</v>
      </c>
      <c r="I56" s="9">
        <v>19677441</v>
      </c>
      <c r="J56" s="9">
        <v>15122668648</v>
      </c>
    </row>
    <row r="57" spans="1:10" x14ac:dyDescent="0.25">
      <c r="A57" s="37"/>
      <c r="B57" s="5" t="s">
        <v>6</v>
      </c>
      <c r="C57" s="9">
        <v>790936</v>
      </c>
      <c r="D57" s="9">
        <v>11639009</v>
      </c>
      <c r="E57" s="6">
        <f t="shared" ref="E57:E64" si="8">C57/D57</f>
        <v>6.7955613746840476E-2</v>
      </c>
      <c r="F57" s="9">
        <v>515787</v>
      </c>
      <c r="G57" s="9">
        <v>6811960</v>
      </c>
      <c r="H57" s="6">
        <f t="shared" ref="H57:H64" si="9">F57/G57</f>
        <v>7.5717855066676845E-2</v>
      </c>
      <c r="I57" s="9">
        <v>7787306989</v>
      </c>
      <c r="J57" s="9">
        <v>125710457158</v>
      </c>
    </row>
    <row r="58" spans="1:10" x14ac:dyDescent="0.25">
      <c r="A58" s="37"/>
      <c r="B58" s="5" t="s">
        <v>7</v>
      </c>
      <c r="C58" s="9">
        <v>1133258</v>
      </c>
      <c r="D58" s="9">
        <v>161427011</v>
      </c>
      <c r="E58" s="6">
        <f t="shared" si="8"/>
        <v>7.0202501612323109E-3</v>
      </c>
      <c r="F58" s="9">
        <v>486374</v>
      </c>
      <c r="G58" s="9">
        <v>25395897</v>
      </c>
      <c r="H58" s="6">
        <f t="shared" si="9"/>
        <v>1.9151676351498826E-2</v>
      </c>
      <c r="I58" s="9">
        <v>477731285</v>
      </c>
      <c r="J58" s="9">
        <v>57237878481</v>
      </c>
    </row>
    <row r="59" spans="1:10" x14ac:dyDescent="0.25">
      <c r="A59" s="37"/>
      <c r="B59" s="5" t="s">
        <v>8</v>
      </c>
      <c r="C59" s="9">
        <v>61771</v>
      </c>
      <c r="D59" s="9">
        <v>5371033</v>
      </c>
      <c r="E59" s="6">
        <f t="shared" si="8"/>
        <v>1.1500767170858938E-2</v>
      </c>
      <c r="F59" s="9">
        <v>29803</v>
      </c>
      <c r="G59" s="9">
        <v>1938541</v>
      </c>
      <c r="H59" s="6">
        <f t="shared" si="9"/>
        <v>1.537393328281424E-2</v>
      </c>
      <c r="I59" s="9">
        <v>335309961</v>
      </c>
      <c r="J59" s="9">
        <v>28278263118</v>
      </c>
    </row>
    <row r="60" spans="1:10" x14ac:dyDescent="0.25">
      <c r="A60" s="37"/>
      <c r="B60" s="7" t="s">
        <v>9</v>
      </c>
      <c r="C60" s="10">
        <f>SUM(C55:C59)</f>
        <v>2037251</v>
      </c>
      <c r="D60" s="10">
        <f>SUM(D55:D59)</f>
        <v>189596619</v>
      </c>
      <c r="E60" s="8">
        <f t="shared" si="8"/>
        <v>1.0745186336893486E-2</v>
      </c>
      <c r="F60" s="10">
        <v>870416</v>
      </c>
      <c r="G60" s="10">
        <v>27035605</v>
      </c>
      <c r="H60" s="8">
        <f t="shared" si="9"/>
        <v>3.2195173734784185E-2</v>
      </c>
      <c r="I60" s="10">
        <f>SUM(I55:I59)</f>
        <v>8724550162</v>
      </c>
      <c r="J60" s="10">
        <v>244527668374</v>
      </c>
    </row>
    <row r="61" spans="1:10" x14ac:dyDescent="0.25">
      <c r="A61" s="37"/>
      <c r="B61" s="5" t="s">
        <v>10</v>
      </c>
      <c r="C61" s="9">
        <v>4396703</v>
      </c>
      <c r="D61" s="9">
        <v>893325107</v>
      </c>
      <c r="E61" s="6">
        <f t="shared" si="8"/>
        <v>4.9217277848208965E-3</v>
      </c>
      <c r="F61" s="9">
        <v>931487</v>
      </c>
      <c r="G61" s="9">
        <v>35454223</v>
      </c>
      <c r="H61" s="6">
        <f t="shared" si="9"/>
        <v>2.6272949205514953E-2</v>
      </c>
      <c r="I61" s="9">
        <v>418815290</v>
      </c>
      <c r="J61" s="9">
        <v>89761228438</v>
      </c>
    </row>
    <row r="62" spans="1:10" x14ac:dyDescent="0.25">
      <c r="A62" s="37"/>
      <c r="B62" s="5" t="s">
        <v>11</v>
      </c>
      <c r="C62" s="9">
        <v>5957</v>
      </c>
      <c r="D62" s="9">
        <v>68643147</v>
      </c>
      <c r="E62" s="6">
        <f t="shared" si="8"/>
        <v>8.6782151756532955E-5</v>
      </c>
      <c r="F62" s="9">
        <v>1512</v>
      </c>
      <c r="G62" s="9">
        <v>10679415</v>
      </c>
      <c r="H62" s="6">
        <f t="shared" si="9"/>
        <v>1.4158078883534352E-4</v>
      </c>
      <c r="I62" s="9">
        <v>1184195</v>
      </c>
      <c r="J62" s="9">
        <v>8691488513</v>
      </c>
    </row>
    <row r="63" spans="1:10" x14ac:dyDescent="0.25">
      <c r="A63" s="37"/>
      <c r="B63" s="7" t="s">
        <v>12</v>
      </c>
      <c r="C63" s="10">
        <f>SUM(C61:C62)</f>
        <v>4402660</v>
      </c>
      <c r="D63" s="10">
        <f>SUM(D61:D62)</f>
        <v>961968254</v>
      </c>
      <c r="E63" s="8">
        <f t="shared" si="8"/>
        <v>4.5767206783520319E-3</v>
      </c>
      <c r="F63" s="10">
        <v>932066</v>
      </c>
      <c r="G63" s="10">
        <v>35643813</v>
      </c>
      <c r="H63" s="8">
        <f t="shared" si="9"/>
        <v>2.6149447030260203E-2</v>
      </c>
      <c r="I63" s="10">
        <f>SUM(I61:I62)</f>
        <v>419999485</v>
      </c>
      <c r="J63" s="20">
        <v>98452716951</v>
      </c>
    </row>
    <row r="64" spans="1:10" ht="15.75" thickBot="1" x14ac:dyDescent="0.3">
      <c r="A64" s="38"/>
      <c r="B64" s="13" t="s">
        <v>13</v>
      </c>
      <c r="C64" s="14">
        <f>SUM(C63,C60)</f>
        <v>6439911</v>
      </c>
      <c r="D64" s="14">
        <f>SUM(D63,D60)</f>
        <v>1151564873</v>
      </c>
      <c r="E64" s="15">
        <f t="shared" si="8"/>
        <v>5.592312817968354E-3</v>
      </c>
      <c r="F64" s="14">
        <v>1331397</v>
      </c>
      <c r="G64" s="14">
        <v>36414803</v>
      </c>
      <c r="H64" s="15">
        <f t="shared" si="9"/>
        <v>3.6561971789329739E-2</v>
      </c>
      <c r="I64" s="14">
        <f>SUM(I63,I60)</f>
        <v>9144549647</v>
      </c>
      <c r="J64" s="14">
        <v>342980385325</v>
      </c>
    </row>
    <row r="65" spans="1:10" ht="15.75" thickTop="1" x14ac:dyDescent="0.25"/>
    <row r="66" spans="1:10" s="24" customFormat="1" ht="15.75" x14ac:dyDescent="0.25">
      <c r="A66" s="32" t="s">
        <v>27</v>
      </c>
      <c r="B66" s="32"/>
      <c r="C66" s="32"/>
      <c r="D66" s="32"/>
      <c r="E66" s="32"/>
      <c r="F66" s="32"/>
      <c r="G66" s="32"/>
      <c r="H66" s="32"/>
      <c r="I66" s="32"/>
      <c r="J66" s="32"/>
    </row>
  </sheetData>
  <mergeCells count="7">
    <mergeCell ref="A66:J66"/>
    <mergeCell ref="A1:J1"/>
    <mergeCell ref="A55:A64"/>
    <mergeCell ref="A42:A51"/>
    <mergeCell ref="A29:A38"/>
    <mergeCell ref="A16:A25"/>
    <mergeCell ref="A3:A12"/>
  </mergeCells>
  <printOptions horizontalCentered="1"/>
  <pageMargins left="0.25" right="0.25" top="0.3" bottom="0.5" header="0.3" footer="0.3"/>
  <pageSetup scale="75" orientation="landscape" r:id="rId1"/>
  <headerFooter>
    <oddFooter>&amp;RCCW SAMHSA  Rev. Date: 03/11/2015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25" sqref="G25"/>
    </sheetView>
  </sheetViews>
  <sheetFormatPr defaultRowHeight="15" x14ac:dyDescent="0.25"/>
  <cols>
    <col min="1" max="1" width="6.28515625" style="4" customWidth="1"/>
    <col min="2" max="2" width="14.7109375" customWidth="1"/>
    <col min="3" max="3" width="12.28515625" customWidth="1"/>
    <col min="4" max="4" width="14.85546875" customWidth="1"/>
    <col min="5" max="5" width="11.28515625" customWidth="1"/>
    <col min="6" max="6" width="13.42578125" customWidth="1"/>
    <col min="7" max="7" width="13.42578125" style="4" customWidth="1"/>
    <col min="8" max="8" width="13.28515625" style="4" customWidth="1"/>
    <col min="9" max="9" width="19.42578125" customWidth="1"/>
    <col min="10" max="10" width="21.7109375" style="4" customWidth="1"/>
  </cols>
  <sheetData>
    <row r="1" spans="1:10" ht="20.45" customHeight="1" x14ac:dyDescent="0.3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75" x14ac:dyDescent="0.25">
      <c r="A2" s="1" t="s">
        <v>21</v>
      </c>
      <c r="B2" s="11" t="s">
        <v>18</v>
      </c>
      <c r="C2" s="11" t="s">
        <v>3</v>
      </c>
      <c r="D2" s="11" t="s">
        <v>1</v>
      </c>
      <c r="E2" s="12" t="s">
        <v>2</v>
      </c>
      <c r="F2" s="11" t="s">
        <v>23</v>
      </c>
      <c r="G2" s="11" t="s">
        <v>26</v>
      </c>
      <c r="H2" s="11" t="s">
        <v>24</v>
      </c>
      <c r="I2" s="11" t="s">
        <v>20</v>
      </c>
      <c r="J2" s="11" t="s">
        <v>19</v>
      </c>
    </row>
    <row r="3" spans="1:10" s="4" customFormat="1" x14ac:dyDescent="0.25">
      <c r="A3" s="40">
        <v>2008</v>
      </c>
      <c r="B3" s="5" t="s">
        <v>6</v>
      </c>
      <c r="C3" s="9">
        <v>614360</v>
      </c>
      <c r="D3" s="9">
        <v>8670339</v>
      </c>
      <c r="E3" s="6">
        <f>C3/D3</f>
        <v>7.0857667733637636E-2</v>
      </c>
      <c r="F3" s="9">
        <v>361253</v>
      </c>
      <c r="G3" s="9">
        <v>5813690</v>
      </c>
      <c r="H3" s="6">
        <f>F3/G3</f>
        <v>6.2138332109211186E-2</v>
      </c>
      <c r="I3" s="9">
        <v>2884302131</v>
      </c>
      <c r="J3" s="9">
        <v>34572907645</v>
      </c>
    </row>
    <row r="4" spans="1:10" s="4" customFormat="1" x14ac:dyDescent="0.25">
      <c r="A4" s="37"/>
      <c r="B4" s="5" t="s">
        <v>14</v>
      </c>
      <c r="C4" s="9">
        <v>221033</v>
      </c>
      <c r="D4" s="9">
        <v>34817795</v>
      </c>
      <c r="E4" s="6">
        <f>C4/D4</f>
        <v>6.3482767935189467E-3</v>
      </c>
      <c r="F4" s="9">
        <v>36410</v>
      </c>
      <c r="G4" s="9">
        <v>1702906</v>
      </c>
      <c r="H4" s="6">
        <f t="shared" ref="H4:H6" si="0">F4/G4</f>
        <v>2.1381097958431058E-2</v>
      </c>
      <c r="I4" s="9">
        <v>501562648</v>
      </c>
      <c r="J4" s="9">
        <v>62385396912</v>
      </c>
    </row>
    <row r="5" spans="1:10" s="4" customFormat="1" x14ac:dyDescent="0.25">
      <c r="A5" s="37"/>
      <c r="B5" s="5" t="s">
        <v>15</v>
      </c>
      <c r="C5" s="9">
        <v>27830678</v>
      </c>
      <c r="D5" s="9">
        <v>2002583026</v>
      </c>
      <c r="E5" s="6">
        <f t="shared" ref="E5:E6" si="1">C5/D5</f>
        <v>1.389739033971019E-2</v>
      </c>
      <c r="F5" s="9">
        <v>1101030</v>
      </c>
      <c r="G5" s="9">
        <v>54879777</v>
      </c>
      <c r="H5" s="6">
        <f t="shared" si="0"/>
        <v>2.0062581522516026E-2</v>
      </c>
      <c r="I5" s="9">
        <v>1422984692</v>
      </c>
      <c r="J5" s="9">
        <v>173349349100</v>
      </c>
    </row>
    <row r="6" spans="1:10" s="4" customFormat="1" ht="15.75" thickBot="1" x14ac:dyDescent="0.3">
      <c r="A6" s="38"/>
      <c r="B6" s="13" t="s">
        <v>13</v>
      </c>
      <c r="C6" s="14">
        <f>SUM(C3:C5)</f>
        <v>28666071</v>
      </c>
      <c r="D6" s="14">
        <f>SUM(D3:D5)</f>
        <v>2046071160</v>
      </c>
      <c r="E6" s="15">
        <f t="shared" si="1"/>
        <v>1.4010300110969747E-2</v>
      </c>
      <c r="F6" s="14">
        <v>1294583</v>
      </c>
      <c r="G6" s="14">
        <v>55237726</v>
      </c>
      <c r="H6" s="15">
        <f t="shared" si="0"/>
        <v>2.3436573040678758E-2</v>
      </c>
      <c r="I6" s="14">
        <f>SUM(I3:I5)</f>
        <v>4808849471</v>
      </c>
      <c r="J6" s="14">
        <f>SUM(J3:J5)</f>
        <v>270307653657</v>
      </c>
    </row>
    <row r="7" spans="1:10" s="4" customFormat="1" ht="15.75" thickTop="1" x14ac:dyDescent="0.25">
      <c r="A7" s="25"/>
      <c r="B7" s="21"/>
      <c r="C7" s="22"/>
      <c r="D7" s="22"/>
      <c r="E7" s="23"/>
      <c r="F7" s="22"/>
      <c r="G7" s="22"/>
      <c r="H7" s="23"/>
      <c r="I7" s="22"/>
      <c r="J7" s="22"/>
    </row>
    <row r="8" spans="1:10" s="4" customFormat="1" x14ac:dyDescent="0.25">
      <c r="A8" s="26"/>
      <c r="B8" s="27"/>
      <c r="C8" s="28"/>
      <c r="D8" s="28"/>
      <c r="E8" s="29"/>
      <c r="F8" s="28"/>
      <c r="G8" s="28"/>
      <c r="H8" s="29"/>
      <c r="I8" s="28"/>
      <c r="J8" s="28"/>
    </row>
    <row r="9" spans="1:10" s="4" customFormat="1" ht="75.75" thickBot="1" x14ac:dyDescent="0.3">
      <c r="A9" s="11" t="s">
        <v>21</v>
      </c>
      <c r="B9" s="11" t="s">
        <v>18</v>
      </c>
      <c r="C9" s="11" t="s">
        <v>3</v>
      </c>
      <c r="D9" s="11" t="s">
        <v>1</v>
      </c>
      <c r="E9" s="12" t="s">
        <v>2</v>
      </c>
      <c r="F9" s="11" t="s">
        <v>23</v>
      </c>
      <c r="G9" s="11" t="s">
        <v>26</v>
      </c>
      <c r="H9" s="11" t="s">
        <v>24</v>
      </c>
      <c r="I9" s="11" t="s">
        <v>20</v>
      </c>
      <c r="J9" s="11" t="s">
        <v>19</v>
      </c>
    </row>
    <row r="10" spans="1:10" s="4" customFormat="1" ht="15.75" thickTop="1" x14ac:dyDescent="0.25">
      <c r="A10" s="36">
        <v>2009</v>
      </c>
      <c r="B10" s="16" t="s">
        <v>6</v>
      </c>
      <c r="C10" s="17">
        <v>641423</v>
      </c>
      <c r="D10" s="17">
        <v>9031557</v>
      </c>
      <c r="E10" s="18">
        <f>C10/D10</f>
        <v>7.1020201721585768E-2</v>
      </c>
      <c r="F10" s="17">
        <v>391052</v>
      </c>
      <c r="G10" s="17">
        <v>6104627</v>
      </c>
      <c r="H10" s="18">
        <f>F10/G10</f>
        <v>6.4058295453596106E-2</v>
      </c>
      <c r="I10" s="17">
        <v>2873494432</v>
      </c>
      <c r="J10" s="17">
        <v>34887237183</v>
      </c>
    </row>
    <row r="11" spans="1:10" s="4" customFormat="1" x14ac:dyDescent="0.25">
      <c r="A11" s="37"/>
      <c r="B11" s="5" t="s">
        <v>14</v>
      </c>
      <c r="C11" s="9">
        <v>212955</v>
      </c>
      <c r="D11" s="9">
        <v>32543996</v>
      </c>
      <c r="E11" s="6">
        <f>C11/D11</f>
        <v>6.5436033116523249E-3</v>
      </c>
      <c r="F11" s="9">
        <v>37838</v>
      </c>
      <c r="G11" s="9">
        <v>1671684</v>
      </c>
      <c r="H11" s="6">
        <f t="shared" ref="H11:H13" si="2">F11/G11</f>
        <v>2.2634660617676546E-2</v>
      </c>
      <c r="I11" s="9">
        <v>505117273</v>
      </c>
      <c r="J11" s="9">
        <v>62834379376</v>
      </c>
    </row>
    <row r="12" spans="1:10" s="4" customFormat="1" x14ac:dyDescent="0.25">
      <c r="A12" s="37"/>
      <c r="B12" s="5" t="s">
        <v>15</v>
      </c>
      <c r="C12" s="9">
        <v>32554920</v>
      </c>
      <c r="D12" s="9">
        <v>2316142170</v>
      </c>
      <c r="E12" s="6">
        <f t="shared" ref="E12:E13" si="3">C12/D12</f>
        <v>1.4055665676170474E-2</v>
      </c>
      <c r="F12" s="9">
        <v>1229155</v>
      </c>
      <c r="G12" s="9">
        <v>58891620</v>
      </c>
      <c r="H12" s="6">
        <f t="shared" si="2"/>
        <v>2.0871475432328063E-2</v>
      </c>
      <c r="I12" s="9">
        <v>1551319501</v>
      </c>
      <c r="J12" s="9">
        <v>197832343259</v>
      </c>
    </row>
    <row r="13" spans="1:10" s="4" customFormat="1" ht="15.75" thickBot="1" x14ac:dyDescent="0.3">
      <c r="A13" s="38"/>
      <c r="B13" s="13" t="s">
        <v>13</v>
      </c>
      <c r="C13" s="14">
        <f>SUM(C10:C12)</f>
        <v>33409298</v>
      </c>
      <c r="D13" s="14">
        <f>SUM(D10:D12)</f>
        <v>2357717723</v>
      </c>
      <c r="E13" s="15">
        <f t="shared" si="3"/>
        <v>1.4170185715654477E-2</v>
      </c>
      <c r="F13" s="14">
        <v>1432361</v>
      </c>
      <c r="G13" s="14">
        <v>59240273</v>
      </c>
      <c r="H13" s="15">
        <f t="shared" si="2"/>
        <v>2.4178838608660699E-2</v>
      </c>
      <c r="I13" s="14">
        <f>SUM(I10:I12)</f>
        <v>4929931206</v>
      </c>
      <c r="J13" s="14">
        <f>SUM(J10:J12)</f>
        <v>295553959818</v>
      </c>
    </row>
    <row r="14" spans="1:10" s="4" customFormat="1" ht="15.75" thickTop="1" x14ac:dyDescent="0.25">
      <c r="A14" s="25"/>
      <c r="B14" s="21"/>
      <c r="C14" s="22"/>
      <c r="D14" s="22"/>
      <c r="E14" s="23"/>
      <c r="F14" s="22"/>
      <c r="G14" s="22"/>
      <c r="H14" s="23"/>
      <c r="I14" s="22"/>
      <c r="J14" s="22"/>
    </row>
    <row r="15" spans="1:10" s="4" customFormat="1" x14ac:dyDescent="0.25">
      <c r="A15" s="26"/>
      <c r="B15" s="27"/>
      <c r="C15" s="28"/>
      <c r="D15" s="28"/>
      <c r="E15" s="29"/>
      <c r="F15" s="28"/>
      <c r="G15" s="28"/>
      <c r="H15" s="29"/>
      <c r="I15" s="28"/>
      <c r="J15" s="28"/>
    </row>
    <row r="16" spans="1:10" s="4" customFormat="1" ht="75.75" thickBot="1" x14ac:dyDescent="0.3">
      <c r="A16" s="11" t="s">
        <v>21</v>
      </c>
      <c r="B16" s="11" t="s">
        <v>18</v>
      </c>
      <c r="C16" s="11" t="s">
        <v>3</v>
      </c>
      <c r="D16" s="11" t="s">
        <v>1</v>
      </c>
      <c r="E16" s="12" t="s">
        <v>2</v>
      </c>
      <c r="F16" s="11" t="s">
        <v>23</v>
      </c>
      <c r="G16" s="11" t="s">
        <v>26</v>
      </c>
      <c r="H16" s="11" t="s">
        <v>24</v>
      </c>
      <c r="I16" s="11" t="s">
        <v>20</v>
      </c>
      <c r="J16" s="11" t="s">
        <v>19</v>
      </c>
    </row>
    <row r="17" spans="1:10" ht="15.75" thickTop="1" x14ac:dyDescent="0.25">
      <c r="A17" s="36">
        <v>2010</v>
      </c>
      <c r="B17" s="16" t="s">
        <v>6</v>
      </c>
      <c r="C17" s="17">
        <v>773353</v>
      </c>
      <c r="D17" s="17">
        <v>9378620</v>
      </c>
      <c r="E17" s="18">
        <f>C17/D17</f>
        <v>8.2459146441587361E-2</v>
      </c>
      <c r="F17" s="17">
        <v>417977</v>
      </c>
      <c r="G17" s="17">
        <v>6106602</v>
      </c>
      <c r="H17" s="18">
        <f>F17/G17</f>
        <v>6.8446740101942127E-2</v>
      </c>
      <c r="I17" s="17">
        <v>3040765005</v>
      </c>
      <c r="J17" s="17">
        <v>35166806936</v>
      </c>
    </row>
    <row r="18" spans="1:10" x14ac:dyDescent="0.25">
      <c r="A18" s="37"/>
      <c r="B18" s="5" t="s">
        <v>14</v>
      </c>
      <c r="C18" s="9">
        <v>225235</v>
      </c>
      <c r="D18" s="9">
        <v>33319656</v>
      </c>
      <c r="E18" s="6">
        <f>C18/D18</f>
        <v>6.7598236908568326E-3</v>
      </c>
      <c r="F18" s="9">
        <v>38945</v>
      </c>
      <c r="G18" s="9">
        <v>1648083</v>
      </c>
      <c r="H18" s="6">
        <f t="shared" ref="H18:H20" si="4">F18/G18</f>
        <v>2.3630484629718285E-2</v>
      </c>
      <c r="I18" s="9">
        <v>522839791</v>
      </c>
      <c r="J18" s="9">
        <v>62508895726</v>
      </c>
    </row>
    <row r="19" spans="1:10" x14ac:dyDescent="0.25">
      <c r="A19" s="37"/>
      <c r="B19" s="5" t="s">
        <v>15</v>
      </c>
      <c r="C19" s="9">
        <v>37376167</v>
      </c>
      <c r="D19" s="9">
        <v>2520159210</v>
      </c>
      <c r="E19" s="6">
        <f t="shared" ref="E19:E20" si="5">C19/D19</f>
        <v>1.4830875308072302E-2</v>
      </c>
      <c r="F19" s="9">
        <v>1415671</v>
      </c>
      <c r="G19" s="9">
        <v>62063859</v>
      </c>
      <c r="H19" s="6">
        <f t="shared" si="4"/>
        <v>2.2809909387039567E-2</v>
      </c>
      <c r="I19" s="9">
        <v>1706728920</v>
      </c>
      <c r="J19" s="9">
        <v>213731343805</v>
      </c>
    </row>
    <row r="20" spans="1:10" ht="15.75" thickBot="1" x14ac:dyDescent="0.3">
      <c r="A20" s="38"/>
      <c r="B20" s="13" t="s">
        <v>13</v>
      </c>
      <c r="C20" s="14">
        <f>SUM(C17:C19)</f>
        <v>38374755</v>
      </c>
      <c r="D20" s="14">
        <f>SUM(D17:D19)</f>
        <v>2562857486</v>
      </c>
      <c r="E20" s="15">
        <f t="shared" si="5"/>
        <v>1.4973425252721993E-2</v>
      </c>
      <c r="F20" s="14">
        <v>1628983</v>
      </c>
      <c r="G20" s="14">
        <v>62381748</v>
      </c>
      <c r="H20" s="15">
        <f t="shared" si="4"/>
        <v>2.6113134886826192E-2</v>
      </c>
      <c r="I20" s="14">
        <f>SUM(I17:I19)</f>
        <v>5270333716</v>
      </c>
      <c r="J20" s="14">
        <f>SUM(J17:J19)</f>
        <v>311407046467</v>
      </c>
    </row>
    <row r="21" spans="1:10" ht="15.75" thickTop="1" x14ac:dyDescent="0.25"/>
    <row r="22" spans="1:10" s="24" customFormat="1" ht="15.75" x14ac:dyDescent="0.25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</row>
    <row r="25" spans="1:10" x14ac:dyDescent="0.25">
      <c r="F25" s="19"/>
    </row>
  </sheetData>
  <mergeCells count="5">
    <mergeCell ref="A22:J22"/>
    <mergeCell ref="A1:J1"/>
    <mergeCell ref="A17:A20"/>
    <mergeCell ref="A10:A13"/>
    <mergeCell ref="A3:A6"/>
  </mergeCells>
  <pageMargins left="0.7" right="0.7" top="0.75" bottom="0.75" header="0.3" footer="0.3"/>
  <pageSetup scale="86" orientation="landscape" r:id="rId1"/>
  <headerFooter>
    <oddFooter>&amp;RCCW SAMHSA  Rev. Date: 03/11/2015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G30" sqref="G30"/>
    </sheetView>
  </sheetViews>
  <sheetFormatPr defaultColWidth="8.85546875" defaultRowHeight="15" x14ac:dyDescent="0.25"/>
  <cols>
    <col min="1" max="1" width="9.28515625" style="4" customWidth="1"/>
    <col min="2" max="2" width="14.7109375" style="4" customWidth="1"/>
    <col min="3" max="3" width="12.28515625" style="4" customWidth="1"/>
    <col min="4" max="4" width="14.85546875" style="4" customWidth="1"/>
    <col min="5" max="5" width="11.28515625" style="4" customWidth="1"/>
    <col min="6" max="7" width="13.42578125" style="4" customWidth="1"/>
    <col min="8" max="8" width="13.28515625" style="4" customWidth="1"/>
    <col min="9" max="9" width="18.7109375" style="4" customWidth="1"/>
    <col min="10" max="10" width="21.7109375" style="4" customWidth="1"/>
    <col min="11" max="11" width="15.7109375" style="4" customWidth="1"/>
    <col min="12" max="16384" width="8.85546875" style="4"/>
  </cols>
  <sheetData>
    <row r="1" spans="1:11" ht="20.45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5"/>
    </row>
    <row r="2" spans="1:11" ht="59.45" customHeight="1" thickBot="1" x14ac:dyDescent="0.3">
      <c r="A2" s="1" t="s">
        <v>30</v>
      </c>
      <c r="B2" s="31" t="s">
        <v>18</v>
      </c>
      <c r="C2" s="31" t="s">
        <v>3</v>
      </c>
      <c r="D2" s="31" t="s">
        <v>1</v>
      </c>
      <c r="E2" s="12" t="s">
        <v>2</v>
      </c>
      <c r="F2" s="31" t="s">
        <v>23</v>
      </c>
      <c r="G2" s="31" t="s">
        <v>26</v>
      </c>
      <c r="H2" s="31" t="s">
        <v>24</v>
      </c>
      <c r="I2" s="31" t="s">
        <v>20</v>
      </c>
      <c r="J2" s="31" t="s">
        <v>19</v>
      </c>
    </row>
    <row r="3" spans="1:11" ht="15.75" thickTop="1" x14ac:dyDescent="0.25">
      <c r="A3" s="36" t="s">
        <v>31</v>
      </c>
      <c r="B3" s="16" t="s">
        <v>6</v>
      </c>
      <c r="C3" s="17">
        <v>773353</v>
      </c>
      <c r="D3" s="17">
        <v>9378620</v>
      </c>
      <c r="E3" s="18">
        <f>C3/D3</f>
        <v>8.2459146441587361E-2</v>
      </c>
      <c r="F3" s="17">
        <v>417977</v>
      </c>
      <c r="G3" s="17">
        <v>6106602</v>
      </c>
      <c r="H3" s="18">
        <f>F3/G3</f>
        <v>6.8446740101942127E-2</v>
      </c>
      <c r="I3" s="17">
        <v>3040765005</v>
      </c>
      <c r="J3" s="17">
        <v>35166806936</v>
      </c>
    </row>
    <row r="4" spans="1:11" x14ac:dyDescent="0.25">
      <c r="A4" s="37"/>
      <c r="B4" s="5" t="s">
        <v>14</v>
      </c>
      <c r="C4" s="9">
        <v>225235</v>
      </c>
      <c r="D4" s="9">
        <v>33319656</v>
      </c>
      <c r="E4" s="6">
        <f>C4/D4</f>
        <v>6.7598236908568326E-3</v>
      </c>
      <c r="F4" s="9">
        <v>38945</v>
      </c>
      <c r="G4" s="9">
        <v>1648083</v>
      </c>
      <c r="H4" s="6">
        <f t="shared" ref="H4:H6" si="0">F4/G4</f>
        <v>2.3630484629718285E-2</v>
      </c>
      <c r="I4" s="9">
        <v>522839791</v>
      </c>
      <c r="J4" s="9">
        <v>62508895726</v>
      </c>
    </row>
    <row r="5" spans="1:11" x14ac:dyDescent="0.25">
      <c r="A5" s="37"/>
      <c r="B5" s="5" t="s">
        <v>15</v>
      </c>
      <c r="C5" s="9">
        <v>37376167</v>
      </c>
      <c r="D5" s="9">
        <v>2520159210</v>
      </c>
      <c r="E5" s="6">
        <f t="shared" ref="E5:E6" si="1">C5/D5</f>
        <v>1.4830875308072302E-2</v>
      </c>
      <c r="F5" s="9">
        <v>1415671</v>
      </c>
      <c r="G5" s="9">
        <v>62063859</v>
      </c>
      <c r="H5" s="6">
        <f t="shared" si="0"/>
        <v>2.2809909387039567E-2</v>
      </c>
      <c r="I5" s="9">
        <v>1706728920</v>
      </c>
      <c r="J5" s="9">
        <v>213731343805</v>
      </c>
    </row>
    <row r="6" spans="1:11" ht="15.75" thickBot="1" x14ac:dyDescent="0.3">
      <c r="A6" s="38"/>
      <c r="B6" s="13" t="s">
        <v>13</v>
      </c>
      <c r="C6" s="14">
        <f>SUM(C3:C5)</f>
        <v>38374755</v>
      </c>
      <c r="D6" s="14">
        <f>SUM(D3:D5)</f>
        <v>2562857486</v>
      </c>
      <c r="E6" s="15">
        <f t="shared" si="1"/>
        <v>1.4973425252721993E-2</v>
      </c>
      <c r="F6" s="14">
        <v>1628983</v>
      </c>
      <c r="G6" s="14">
        <v>62381748</v>
      </c>
      <c r="H6" s="15">
        <f t="shared" si="0"/>
        <v>2.6113134886826192E-2</v>
      </c>
      <c r="I6" s="14">
        <f>SUM(I3:I5)</f>
        <v>5270333716</v>
      </c>
      <c r="J6" s="14">
        <f>SUM(J3:J5)</f>
        <v>311407046467</v>
      </c>
      <c r="K6" s="19"/>
    </row>
    <row r="7" spans="1:11" ht="15.75" thickTop="1" x14ac:dyDescent="0.25">
      <c r="A7" s="36" t="s">
        <v>32</v>
      </c>
      <c r="B7" s="16" t="s">
        <v>6</v>
      </c>
      <c r="C7" s="17">
        <v>19737</v>
      </c>
      <c r="D7" s="17">
        <v>951402</v>
      </c>
      <c r="E7" s="18">
        <f>C7/D7</f>
        <v>2.0745173964317923E-2</v>
      </c>
      <c r="F7" s="17">
        <v>16697</v>
      </c>
      <c r="G7" s="17">
        <v>618562</v>
      </c>
      <c r="H7" s="18">
        <f>F7/G7</f>
        <v>2.699325209114042E-2</v>
      </c>
      <c r="I7" s="17">
        <v>41584740</v>
      </c>
      <c r="J7" s="17">
        <v>1973545032</v>
      </c>
    </row>
    <row r="8" spans="1:11" x14ac:dyDescent="0.25">
      <c r="A8" s="37"/>
      <c r="B8" s="5" t="s">
        <v>14</v>
      </c>
      <c r="C8" s="9">
        <v>71432</v>
      </c>
      <c r="D8" s="9">
        <v>22972515</v>
      </c>
      <c r="E8" s="6">
        <f>C8/D8</f>
        <v>3.1094549290750272E-3</v>
      </c>
      <c r="F8" s="9">
        <v>5426</v>
      </c>
      <c r="G8" s="9">
        <v>1081340</v>
      </c>
      <c r="H8" s="6">
        <f t="shared" ref="H8:H10" si="2">F8/G8</f>
        <v>5.0178482253500287E-3</v>
      </c>
      <c r="I8" s="9">
        <v>151269024</v>
      </c>
      <c r="J8" s="9">
        <v>36690837529</v>
      </c>
    </row>
    <row r="9" spans="1:11" x14ac:dyDescent="0.25">
      <c r="A9" s="37"/>
      <c r="B9" s="5" t="s">
        <v>15</v>
      </c>
      <c r="C9" s="9">
        <v>441310</v>
      </c>
      <c r="D9" s="9">
        <v>239166210</v>
      </c>
      <c r="E9" s="6">
        <f t="shared" ref="E9:E10" si="3">C9/D9</f>
        <v>1.8452021295148676E-3</v>
      </c>
      <c r="F9" s="9">
        <v>24220</v>
      </c>
      <c r="G9" s="9">
        <v>4100416</v>
      </c>
      <c r="H9" s="6">
        <f t="shared" si="2"/>
        <v>5.9067177574177836E-3</v>
      </c>
      <c r="I9" s="9">
        <v>22440257</v>
      </c>
      <c r="J9" s="9">
        <v>25928333797</v>
      </c>
    </row>
    <row r="10" spans="1:11" ht="15.75" thickBot="1" x14ac:dyDescent="0.3">
      <c r="A10" s="38"/>
      <c r="B10" s="13" t="s">
        <v>13</v>
      </c>
      <c r="C10" s="14">
        <f>SUM(C7:C9)</f>
        <v>532479</v>
      </c>
      <c r="D10" s="14">
        <f>SUM(D7:D9)</f>
        <v>263090127</v>
      </c>
      <c r="E10" s="15">
        <f t="shared" si="3"/>
        <v>2.0239414001271129E-3</v>
      </c>
      <c r="F10" s="14">
        <v>41666</v>
      </c>
      <c r="G10" s="14">
        <v>4258713</v>
      </c>
      <c r="H10" s="15">
        <f t="shared" si="2"/>
        <v>9.7837069555990266E-3</v>
      </c>
      <c r="I10" s="14">
        <f>SUM(I7:I9)</f>
        <v>215294021</v>
      </c>
      <c r="J10" s="14">
        <f>SUM(J7:J9)</f>
        <v>64592716358</v>
      </c>
    </row>
    <row r="11" spans="1:11" ht="15.75" thickTop="1" x14ac:dyDescent="0.25">
      <c r="A11" s="36" t="s">
        <v>33</v>
      </c>
      <c r="B11" s="16" t="s">
        <v>6</v>
      </c>
      <c r="C11" s="17">
        <v>389806</v>
      </c>
      <c r="D11" s="17">
        <v>2831711</v>
      </c>
      <c r="E11" s="18">
        <f>C11/D11</f>
        <v>0.13765740924833078</v>
      </c>
      <c r="F11" s="17">
        <v>215676</v>
      </c>
      <c r="G11" s="17">
        <v>1418478</v>
      </c>
      <c r="H11" s="18">
        <f>F11/G11</f>
        <v>0.15204747623861631</v>
      </c>
      <c r="I11" s="17">
        <v>1806188438</v>
      </c>
      <c r="J11" s="17">
        <v>16188598664</v>
      </c>
    </row>
    <row r="12" spans="1:11" x14ac:dyDescent="0.25">
      <c r="A12" s="37"/>
      <c r="B12" s="5" t="s">
        <v>14</v>
      </c>
      <c r="C12" s="9">
        <v>98952</v>
      </c>
      <c r="D12" s="9">
        <v>9466201</v>
      </c>
      <c r="E12" s="6">
        <f>C12/D12</f>
        <v>1.0453190250238718E-2</v>
      </c>
      <c r="F12" s="9">
        <v>17048</v>
      </c>
      <c r="G12" s="9">
        <v>457139</v>
      </c>
      <c r="H12" s="6">
        <f t="shared" ref="H12:H14" si="4">F12/G12</f>
        <v>3.7292814658123681E-2</v>
      </c>
      <c r="I12" s="9">
        <v>242493452</v>
      </c>
      <c r="J12" s="9">
        <v>23612634633</v>
      </c>
    </row>
    <row r="13" spans="1:11" x14ac:dyDescent="0.25">
      <c r="A13" s="37"/>
      <c r="B13" s="5" t="s">
        <v>15</v>
      </c>
      <c r="C13" s="9">
        <v>15469683</v>
      </c>
      <c r="D13" s="9">
        <v>772861048</v>
      </c>
      <c r="E13" s="6">
        <f t="shared" ref="E13:E14" si="5">C13/D13</f>
        <v>2.0016124554384323E-2</v>
      </c>
      <c r="F13" s="9">
        <v>549705</v>
      </c>
      <c r="G13" s="9">
        <v>9493018</v>
      </c>
      <c r="H13" s="6">
        <f t="shared" si="4"/>
        <v>5.7906242250883755E-2</v>
      </c>
      <c r="I13" s="9">
        <v>674012800</v>
      </c>
      <c r="J13" s="9">
        <v>90720882400</v>
      </c>
    </row>
    <row r="14" spans="1:11" ht="15.75" thickBot="1" x14ac:dyDescent="0.3">
      <c r="A14" s="38"/>
      <c r="B14" s="13" t="s">
        <v>13</v>
      </c>
      <c r="C14" s="14">
        <f>SUM(C11:C13)</f>
        <v>15958441</v>
      </c>
      <c r="D14" s="14">
        <f>SUM(D11:D13)</f>
        <v>785158960</v>
      </c>
      <c r="E14" s="15">
        <f t="shared" si="5"/>
        <v>2.0325108434093398E-2</v>
      </c>
      <c r="F14" s="14">
        <v>658766</v>
      </c>
      <c r="G14" s="14">
        <v>9524493</v>
      </c>
      <c r="H14" s="15">
        <f t="shared" si="4"/>
        <v>6.9165466340308082E-2</v>
      </c>
      <c r="I14" s="14">
        <f>SUM(I11:I13)</f>
        <v>2722694690</v>
      </c>
      <c r="J14" s="14">
        <f>SUM(J11:J13)</f>
        <v>130522115697</v>
      </c>
    </row>
    <row r="15" spans="1:11" ht="15.75" thickTop="1" x14ac:dyDescent="0.25">
      <c r="A15" s="36" t="s">
        <v>34</v>
      </c>
      <c r="B15" s="16" t="s">
        <v>6</v>
      </c>
      <c r="C15" s="17">
        <v>27627</v>
      </c>
      <c r="D15" s="17">
        <v>2314122</v>
      </c>
      <c r="E15" s="18">
        <f>C15/D15</f>
        <v>1.1938437126478206E-2</v>
      </c>
      <c r="F15" s="17">
        <v>21927</v>
      </c>
      <c r="G15" s="17">
        <v>1794121</v>
      </c>
      <c r="H15" s="18">
        <f>F15/G15</f>
        <v>1.2221583717040267E-2</v>
      </c>
      <c r="I15" s="17">
        <v>124069187</v>
      </c>
      <c r="J15" s="17">
        <v>7485361209</v>
      </c>
    </row>
    <row r="16" spans="1:11" x14ac:dyDescent="0.25">
      <c r="A16" s="37"/>
      <c r="B16" s="5" t="s">
        <v>14</v>
      </c>
      <c r="C16" s="9">
        <v>42109</v>
      </c>
      <c r="D16" s="9">
        <v>414447</v>
      </c>
      <c r="E16" s="6">
        <f>C16/D16</f>
        <v>0.10160285874912836</v>
      </c>
      <c r="F16" s="9">
        <v>10291</v>
      </c>
      <c r="G16" s="9">
        <v>72559</v>
      </c>
      <c r="H16" s="6">
        <f t="shared" ref="H16:H18" si="6">F16/G16</f>
        <v>0.1418294077922794</v>
      </c>
      <c r="I16" s="9">
        <v>98818837</v>
      </c>
      <c r="J16" s="9">
        <v>1267625658</v>
      </c>
    </row>
    <row r="17" spans="1:10" x14ac:dyDescent="0.25">
      <c r="A17" s="37"/>
      <c r="B17" s="5" t="s">
        <v>15</v>
      </c>
      <c r="C17" s="9">
        <v>3514205</v>
      </c>
      <c r="D17" s="9">
        <v>977750886</v>
      </c>
      <c r="E17" s="6">
        <f t="shared" ref="E17:E18" si="7">C17/D17</f>
        <v>3.5941721458077002E-3</v>
      </c>
      <c r="F17" s="9">
        <v>220256</v>
      </c>
      <c r="G17" s="9">
        <v>32530394</v>
      </c>
      <c r="H17" s="6">
        <f t="shared" si="6"/>
        <v>6.7707756629077406E-3</v>
      </c>
      <c r="I17" s="9">
        <v>241240915</v>
      </c>
      <c r="J17" s="9">
        <v>54673886767</v>
      </c>
    </row>
    <row r="18" spans="1:10" ht="15.75" thickBot="1" x14ac:dyDescent="0.3">
      <c r="A18" s="38"/>
      <c r="B18" s="13" t="s">
        <v>13</v>
      </c>
      <c r="C18" s="14">
        <f>SUM(C15:C17)</f>
        <v>3583941</v>
      </c>
      <c r="D18" s="14">
        <f>SUM(D15:D17)</f>
        <v>980479455</v>
      </c>
      <c r="E18" s="15">
        <f t="shared" si="7"/>
        <v>3.655294337605473E-3</v>
      </c>
      <c r="F18" s="14">
        <v>235895</v>
      </c>
      <c r="G18" s="14">
        <v>32561585</v>
      </c>
      <c r="H18" s="15">
        <f t="shared" si="6"/>
        <v>7.2445797709171714E-3</v>
      </c>
      <c r="I18" s="14">
        <f>SUM(I15:I17)</f>
        <v>464128939</v>
      </c>
      <c r="J18" s="14">
        <f>SUM(J15:J17)</f>
        <v>63426873634</v>
      </c>
    </row>
    <row r="19" spans="1:10" ht="15.75" thickTop="1" x14ac:dyDescent="0.25">
      <c r="A19" s="36" t="s">
        <v>35</v>
      </c>
      <c r="B19" s="16" t="s">
        <v>6</v>
      </c>
      <c r="C19" s="17">
        <v>303819</v>
      </c>
      <c r="D19" s="17">
        <v>2941126</v>
      </c>
      <c r="E19" s="18">
        <f>C19/D19</f>
        <v>0.10330023263199196</v>
      </c>
      <c r="F19" s="17">
        <v>144368</v>
      </c>
      <c r="G19" s="17">
        <v>2052181</v>
      </c>
      <c r="H19" s="18">
        <f>F19/G19</f>
        <v>7.0348570618283673E-2</v>
      </c>
      <c r="I19" s="17">
        <v>908646835</v>
      </c>
      <c r="J19" s="17">
        <v>8006862338</v>
      </c>
    </row>
    <row r="20" spans="1:10" x14ac:dyDescent="0.25">
      <c r="A20" s="37"/>
      <c r="B20" s="5" t="s">
        <v>14</v>
      </c>
      <c r="C20" s="9">
        <v>8499</v>
      </c>
      <c r="D20" s="9">
        <v>119370</v>
      </c>
      <c r="E20" s="6">
        <f>C20/D20</f>
        <v>7.1198793666750443E-2</v>
      </c>
      <c r="F20" s="9">
        <v>4976</v>
      </c>
      <c r="G20" s="9">
        <v>20899</v>
      </c>
      <c r="H20" s="6">
        <f t="shared" ref="H20:H22" si="8">F20/G20</f>
        <v>0.23809751662758985</v>
      </c>
      <c r="I20" s="9">
        <v>15911261</v>
      </c>
      <c r="J20" s="9">
        <v>131464388</v>
      </c>
    </row>
    <row r="21" spans="1:10" x14ac:dyDescent="0.25">
      <c r="A21" s="37"/>
      <c r="B21" s="5" t="s">
        <v>15</v>
      </c>
      <c r="C21" s="9">
        <v>16739091</v>
      </c>
      <c r="D21" s="9">
        <v>480568052</v>
      </c>
      <c r="E21" s="6">
        <f t="shared" ref="E21:E22" si="9">C21/D21</f>
        <v>3.483188474626274E-2</v>
      </c>
      <c r="F21" s="9">
        <v>586975</v>
      </c>
      <c r="G21" s="9">
        <v>15494187</v>
      </c>
      <c r="H21" s="6">
        <f t="shared" si="8"/>
        <v>3.7883562396658826E-2</v>
      </c>
      <c r="I21" s="9">
        <v>730157393</v>
      </c>
      <c r="J21" s="9">
        <v>37339227221</v>
      </c>
    </row>
    <row r="22" spans="1:10" ht="15.75" thickBot="1" x14ac:dyDescent="0.3">
      <c r="A22" s="38"/>
      <c r="B22" s="13" t="s">
        <v>13</v>
      </c>
      <c r="C22" s="14">
        <f>SUM(C19:C21)</f>
        <v>17051409</v>
      </c>
      <c r="D22" s="14">
        <f>SUM(D19:D21)</f>
        <v>483628548</v>
      </c>
      <c r="E22" s="15">
        <f t="shared" si="9"/>
        <v>3.5257242506701654E-2</v>
      </c>
      <c r="F22" s="14">
        <v>647872</v>
      </c>
      <c r="G22" s="14">
        <v>15573669</v>
      </c>
      <c r="H22" s="15">
        <f t="shared" si="8"/>
        <v>4.1600473208978563E-2</v>
      </c>
      <c r="I22" s="14">
        <f>SUM(I19:I21)</f>
        <v>1654715489</v>
      </c>
      <c r="J22" s="14">
        <f>SUM(J19:J21)</f>
        <v>45477553947</v>
      </c>
    </row>
    <row r="23" spans="1:10" ht="15.75" thickTop="1" x14ac:dyDescent="0.25"/>
    <row r="24" spans="1:10" x14ac:dyDescent="0.25">
      <c r="A24" s="42" t="s">
        <v>36</v>
      </c>
      <c r="B24" s="42"/>
      <c r="C24" s="42"/>
      <c r="D24" s="42"/>
      <c r="E24" s="42"/>
      <c r="F24" s="42"/>
      <c r="G24" s="42"/>
      <c r="H24" s="42"/>
      <c r="I24" s="42"/>
      <c r="J24" s="42"/>
    </row>
    <row r="27" spans="1:10" x14ac:dyDescent="0.25">
      <c r="F27" s="19"/>
    </row>
  </sheetData>
  <mergeCells count="7">
    <mergeCell ref="A24:J24"/>
    <mergeCell ref="A1:J1"/>
    <mergeCell ref="A3:A6"/>
    <mergeCell ref="A7:A10"/>
    <mergeCell ref="A11:A14"/>
    <mergeCell ref="A15:A18"/>
    <mergeCell ref="A19:A22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Medicare</vt:lpstr>
      <vt:lpstr>Medicaid_All 2008-10</vt:lpstr>
      <vt:lpstr>Medicaid by Elig group 2010</vt:lpstr>
      <vt:lpstr>Medicare!Print_Titles</vt:lpstr>
    </vt:vector>
  </TitlesOfParts>
  <Company>General Dynamics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susie.joe</dc:creator>
  <cp:lastModifiedBy>Lindsey A Ostby</cp:lastModifiedBy>
  <cp:lastPrinted>2015-03-11T19:12:11Z</cp:lastPrinted>
  <dcterms:created xsi:type="dcterms:W3CDTF">2015-01-28T20:10:50Z</dcterms:created>
  <dcterms:modified xsi:type="dcterms:W3CDTF">2018-09-18T18:46:49Z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-2065973111</vt:i4>
  </property>
  <property fmtid="{D5CDD505-2E9C-101B-9397-08002B2CF9AE}" pid="3" name="_NewReviewCycle">
    <vt:lpwstr/>
  </property>
  <property fmtid="{D5CDD505-2E9C-101B-9397-08002B2CF9AE}" pid="4" name="_EmailSubject">
    <vt:lpwstr>SAMHSA Information</vt:lpwstr>
  </property>
  <property fmtid="{D5CDD505-2E9C-101B-9397-08002B2CF9AE}" pid="5" name="_AuthorEmail">
    <vt:lpwstr>Kari.Gaare@cms.hhs.gov</vt:lpwstr>
  </property>
  <property fmtid="{D5CDD505-2E9C-101B-9397-08002B2CF9AE}" pid="6" name="_AuthorEmailDisplayName">
    <vt:lpwstr>Gaare, Kari A. (CMS/OEM)</vt:lpwstr>
  </property>
  <property fmtid="{D5CDD505-2E9C-101B-9397-08002B2CF9AE}" pid="7" name="_ReviewingToolsShownOnce">
    <vt:lpwstr/>
  </property>
</Properties>
</file>